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P8" i="4"/>
  <c r="I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<sst xmlns="http://schemas.openxmlformats.org/spreadsheetml/2006/main" count="232" uniqueCount="120">
  <si>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</si>
  <si>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</si>
  <si>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</si>
  <si>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</si>
  <si>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</si>
  <si>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</si>
  <si>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</si>
  <si>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</si>
  <si>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</si>
  <si>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</si>
  <si>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</si>
  <si>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</si>
  <si>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</si>
  <si>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</si>
  <si>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</si>
  <si>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</si>
  <si>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</si>
  <si>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</si>
  <si>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</si>
  <si>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</si>
  <si>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</si>
  <si>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</si>
  <si>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</si>
  <si>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</si>
  <si>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</si>
  <si>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</si>
  <si>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</si>
  <si>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</si>
  <si>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</si>
  <si>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</si>
  <si>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</si>
  <si>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</si>
  <si>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</si>
  <si>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</si>
  <si>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</si>
  <si>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</si>
  <si>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</si>
  <si>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</si>
  <si>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</si>
  <si>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</si>
  <si>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</si>
  <si>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</si>
  <si>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</si>
  <si>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</si>
  <si>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</si>
  <si>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</si>
  <si>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</si>
  <si>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</si>
  <si>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</si>
  <si>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</si>
  <si>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</si>
  <si>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</si>
  <si>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</si>
  <si>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</si>
  <si>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</si>
  <si>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</si>
  <si>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</si>
  <si>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</si>
  <si>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</si>
  <si>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</si>
  <si>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</si>
  <si>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</si>
  <si>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</si>
  <si>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</si>
  <si>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</si>
  <si>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</si>
  <si>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</si>
  <si>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</si>
  <si>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</si>
  <si>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</si>
  <si>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</si>
  <si>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</si>
  <si>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</si>
  <si>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</si>
  <si>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</si>
  <si>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</si>
  <si>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</si>
  <si>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</si>
  <si>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</si>
  <si>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</si>
  <si>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</si>
  <si>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</si>
  <si>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</si>
  <si>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</si>
  <si>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</si>
  <si>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</si>
  <si>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</si>
  <si>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</si>
  <si>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</si>
  <si>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</si>
  <si>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</si>
  <si>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</si>
  <si>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</si>
  <si>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</si>
  <si>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</si>
  <si>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</si>
  <si>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</si>
  <si>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</si>
  <si>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</si>
  <si>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</si>
  <si>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</si>
  <si>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</si>
  <si>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</si>
  <si>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</si>
  <si>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</si>
  <si>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伊達市</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</si>
  <si>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</si>
  <si>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</si>
  <si>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</si>
  <si>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</si>
  <si>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</si>
  <si>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</si>
  <si>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</si>
  <si>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</si>
  <si>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</si>
  <si>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</si>
  <si>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</si>
  <si>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伊達市水道事業は、主として大口利用者の存在によって類似他団体に比べ健全で効率性の高い経営を維持しています。
　しかし、管路や施設の老朽化、給水人口の減少などの全国的な問題に直面していることは変わりなく、大口利用者の需要が変動する可能性も考えられることから、給水サービスを安定して継続するため、更なる経費節減等の効率化、企業債の借入額の検討、将来を見据えた更新投資の継続等を行い経営基盤の強化に取り組んでいきます。　</t>
    <rPh sb="185" eb="186">
      <t>ナド</t>
    </rPh>
    <rPh sb="187" eb="188">
      <t>オコナ</t>
    </rPh>
    <phoneticPr fontId="4"/>
  </si>
  <si>
    <t>　配水管や施設等の減価償却（老朽化）の度合を示す「①有形固定資産減価償却率」は、類似他団体と比べやや低い値を維持しており、平成25～27年度に老朽管更新等への投資を増やしたこと等から、法定耐用年数を超過した配水管等の割合を示す「②管路経年化率」及び年度毎の更新管路延長割合を示す「管路更新率」に改善が見られました。平成28年度は、管路更新率が概ね類似他団体と同水準まで低下しておりますが、これは施設整備に重点投資したことによるものです。
　また、有形固定資産の減価償却率が年々増加していることからも、全国的な問題である「インフラの老朽化」が発生していることがわかります。
　更新等が必要な導水管や配水池等も多くあるため、今後も継続して更新投資を行う必要があります。</t>
    <rPh sb="46" eb="47">
      <t>クラ</t>
    </rPh>
    <rPh sb="50" eb="51">
      <t>ヒク</t>
    </rPh>
    <rPh sb="52" eb="53">
      <t>アタイ</t>
    </rPh>
    <rPh sb="54" eb="56">
      <t>イジ</t>
    </rPh>
    <rPh sb="88" eb="89">
      <t>ナド</t>
    </rPh>
    <rPh sb="157" eb="159">
      <t>ヘイセイ</t>
    </rPh>
    <rPh sb="161" eb="163">
      <t>ネンド</t>
    </rPh>
    <rPh sb="165" eb="167">
      <t>カンロ</t>
    </rPh>
    <rPh sb="167" eb="169">
      <t>コウシン</t>
    </rPh>
    <rPh sb="169" eb="170">
      <t>リツ</t>
    </rPh>
    <rPh sb="171" eb="172">
      <t>オオム</t>
    </rPh>
    <rPh sb="173" eb="175">
      <t>ルイジ</t>
    </rPh>
    <rPh sb="175" eb="176">
      <t>タ</t>
    </rPh>
    <rPh sb="176" eb="178">
      <t>ダンタイ</t>
    </rPh>
    <rPh sb="179" eb="182">
      <t>ドウスイジュン</t>
    </rPh>
    <rPh sb="184" eb="186">
      <t>テイカ</t>
    </rPh>
    <rPh sb="197" eb="199">
      <t>シセツ</t>
    </rPh>
    <rPh sb="199" eb="201">
      <t>セイビ</t>
    </rPh>
    <rPh sb="202" eb="204">
      <t>ジュウテン</t>
    </rPh>
    <rPh sb="204" eb="206">
      <t>トウシ</t>
    </rPh>
    <rPh sb="223" eb="225">
      <t>ユウケイ</t>
    </rPh>
    <rPh sb="225" eb="227">
      <t>コテイ</t>
    </rPh>
    <rPh sb="227" eb="229">
      <t>シサン</t>
    </rPh>
    <rPh sb="230" eb="232">
      <t>ゲンカ</t>
    </rPh>
    <rPh sb="232" eb="234">
      <t>ショウキャク</t>
    </rPh>
    <rPh sb="234" eb="235">
      <t>リツ</t>
    </rPh>
    <rPh sb="236" eb="238">
      <t>ネンネン</t>
    </rPh>
    <rPh sb="238" eb="240">
      <t>ゾウカ</t>
    </rPh>
    <phoneticPr fontId="4"/>
  </si>
  <si>
    <t>　経営の健全性を表す「①経常収支比率」（100%以上が経常黒字）、短期的な債務に対する支払能力を表す「③流動比率」は類似他団体と比べ、いずれも平均を上回る水準を維持しており、累積欠損金も発生しておりません。また、施設等の投資財源である企業債の残高についても、剰余金を投資財源に充て、新規発行を抑制していることにより、低く抑えられています。これらの指標から、伊達市水道事業の経営の健全性が確保されていると読み取ることができます。
　一方、効率性を表す各指標では、給水に必要な費用を料金収益で賄えていて（「⑤料金回収率」）、有収水量１㎥あたりの費用である「⑥給水原価」も平均より低く、適正な規模の施設で効率良く利用（「⑦施設利用率」）していることを読み取れますが、総配水量に対する有収水量の割合を表す「有収率」の値が類似団体平均よりは高いものの、全国平均より低く、減少傾向にあるため、漏水対策等が課題であることがわかります。</t>
    <rPh sb="380" eb="382">
      <t>ゲンショウ</t>
    </rPh>
    <rPh sb="382" eb="384">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</si>
</sst>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0.62</c:v>
                </c:pt>
                <c:pt idx="1">
                  <c:v>1.23</c:v>
                </c:pt>
                <c:pt idx="2">
                  <c:v>1.38</c:v>
                </c:pt>
                <c:pt idx="3">
                  <c:v>1.18</c:v>
                </c:pt>
                <c:pt idx="4">
                  <c:v>0.69</c:v>
                </c:pt>
              </c:numCache>
            </c:numRef>
          </c:val>
        </c:ser>
        <c:dLbls>
          <c:showLegendKey val="0"/>
          <c:showVal val="0"/>
          <c:showCatName val="0"/>
          <c:showSerName val="0"/>
          <c:showPercent val="0"/>
          <c:showBubbleSize val="0"/>
        </c:dLbls>
        <c:gapWidth val="150"/>
        <c:axId val="100981760"/>
        <c:axId val="10098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0.71</c:v>
                </c:pt>
              </c:numCache>
            </c:numRef>
          </c:val>
          <c:smooth val="0"/>
        </c:ser>
        <c:dLbls>
          <c:showLegendKey val="0"/>
          <c:showVal val="0"/>
          <c:showCatName val="0"/>
          <c:showSerName val="0"/>
          <c:showPercent val="0"/>
          <c:showBubbleSize val="0"/>
        </c:dLbls>
        <c:marker val="1"/>
        <c:smooth val="0"/>
        <c:axId val="100981760"/>
        <c:axId val="100988032"/>
      </c:lineChart>
      <c:dateAx>
        <c:axId val="100981760"/>
        <c:scaling>
          <c:orientation val="minMax"/>
        </c:scaling>
        <c:delete val="1"/>
        <c:axPos val="b"/>
        <c:numFmt formatCode="ge" sourceLinked="1"/>
        <c:majorTickMark val="none"/>
        <c:minorTickMark val="none"/>
        <c:tickLblPos val="none"/>
        <c:crossAx val="100988032"/>
        <c:crosses val="autoZero"/>
        <c:auto val="1"/>
        <c:lblOffset val="100"/>
        <c:baseTimeUnit val="years"/>
      </c:dateAx>
      <c:valAx>
        <c:axId val="10098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8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67.069999999999993</c:v>
                </c:pt>
                <c:pt idx="1">
                  <c:v>66.2</c:v>
                </c:pt>
                <c:pt idx="2">
                  <c:v>65.260000000000005</c:v>
                </c:pt>
                <c:pt idx="3">
                  <c:v>65.02</c:v>
                </c:pt>
                <c:pt idx="4">
                  <c:v>62.68</c:v>
                </c:pt>
              </c:numCache>
            </c:numRef>
          </c:val>
        </c:ser>
        <c:dLbls>
          <c:showLegendKey val="0"/>
          <c:showVal val="0"/>
          <c:showCatName val="0"/>
          <c:showSerName val="0"/>
          <c:showPercent val="0"/>
          <c:showBubbleSize val="0"/>
        </c:dLbls>
        <c:gapWidth val="150"/>
        <c:axId val="103158144"/>
        <c:axId val="10315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54.92</c:v>
                </c:pt>
              </c:numCache>
            </c:numRef>
          </c:val>
          <c:smooth val="0"/>
        </c:ser>
        <c:dLbls>
          <c:showLegendKey val="0"/>
          <c:showVal val="0"/>
          <c:showCatName val="0"/>
          <c:showSerName val="0"/>
          <c:showPercent val="0"/>
          <c:showBubbleSize val="0"/>
        </c:dLbls>
        <c:marker val="1"/>
        <c:smooth val="0"/>
        <c:axId val="103158144"/>
        <c:axId val="103159680"/>
      </c:lineChart>
      <c:dateAx>
        <c:axId val="103158144"/>
        <c:scaling>
          <c:orientation val="minMax"/>
        </c:scaling>
        <c:delete val="1"/>
        <c:axPos val="b"/>
        <c:numFmt formatCode="ge" sourceLinked="1"/>
        <c:majorTickMark val="none"/>
        <c:minorTickMark val="none"/>
        <c:tickLblPos val="none"/>
        <c:crossAx val="103159680"/>
        <c:crosses val="autoZero"/>
        <c:auto val="1"/>
        <c:lblOffset val="100"/>
        <c:baseTimeUnit val="years"/>
      </c:dateAx>
      <c:valAx>
        <c:axId val="10315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5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88.54</c:v>
                </c:pt>
                <c:pt idx="1">
                  <c:v>87.65</c:v>
                </c:pt>
                <c:pt idx="2">
                  <c:v>86.75</c:v>
                </c:pt>
                <c:pt idx="3">
                  <c:v>86.9</c:v>
                </c:pt>
                <c:pt idx="4">
                  <c:v>86.4</c:v>
                </c:pt>
              </c:numCache>
            </c:numRef>
          </c:val>
        </c:ser>
        <c:dLbls>
          <c:showLegendKey val="0"/>
          <c:showVal val="0"/>
          <c:showCatName val="0"/>
          <c:showSerName val="0"/>
          <c:showPercent val="0"/>
          <c:showBubbleSize val="0"/>
        </c:dLbls>
        <c:gapWidth val="150"/>
        <c:axId val="103177216"/>
        <c:axId val="10320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82.66</c:v>
                </c:pt>
              </c:numCache>
            </c:numRef>
          </c:val>
          <c:smooth val="0"/>
        </c:ser>
        <c:dLbls>
          <c:showLegendKey val="0"/>
          <c:showVal val="0"/>
          <c:showCatName val="0"/>
          <c:showSerName val="0"/>
          <c:showPercent val="0"/>
          <c:showBubbleSize val="0"/>
        </c:dLbls>
        <c:marker val="1"/>
        <c:smooth val="0"/>
        <c:axId val="103177216"/>
        <c:axId val="103203968"/>
      </c:lineChart>
      <c:dateAx>
        <c:axId val="103177216"/>
        <c:scaling>
          <c:orientation val="minMax"/>
        </c:scaling>
        <c:delete val="1"/>
        <c:axPos val="b"/>
        <c:numFmt formatCode="ge" sourceLinked="1"/>
        <c:majorTickMark val="none"/>
        <c:minorTickMark val="none"/>
        <c:tickLblPos val="none"/>
        <c:crossAx val="103203968"/>
        <c:crosses val="autoZero"/>
        <c:auto val="1"/>
        <c:lblOffset val="100"/>
        <c:baseTimeUnit val="years"/>
      </c:dateAx>
      <c:valAx>
        <c:axId val="10320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7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143.86000000000001</c:v>
                </c:pt>
                <c:pt idx="1">
                  <c:v>134.36000000000001</c:v>
                </c:pt>
                <c:pt idx="2">
                  <c:v>127.88</c:v>
                </c:pt>
                <c:pt idx="3">
                  <c:v>126.36</c:v>
                </c:pt>
                <c:pt idx="4">
                  <c:v>122.7</c:v>
                </c:pt>
              </c:numCache>
            </c:numRef>
          </c:val>
        </c:ser>
        <c:dLbls>
          <c:showLegendKey val="0"/>
          <c:showVal val="0"/>
          <c:showCatName val="0"/>
          <c:showSerName val="0"/>
          <c:showPercent val="0"/>
          <c:showBubbleSize val="0"/>
        </c:dLbls>
        <c:gapWidth val="150"/>
        <c:axId val="101014144"/>
        <c:axId val="10102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111.71</c:v>
                </c:pt>
              </c:numCache>
            </c:numRef>
          </c:val>
          <c:smooth val="0"/>
        </c:ser>
        <c:dLbls>
          <c:showLegendKey val="0"/>
          <c:showVal val="0"/>
          <c:showCatName val="0"/>
          <c:showSerName val="0"/>
          <c:showPercent val="0"/>
          <c:showBubbleSize val="0"/>
        </c:dLbls>
        <c:marker val="1"/>
        <c:smooth val="0"/>
        <c:axId val="101014144"/>
        <c:axId val="101024512"/>
      </c:lineChart>
      <c:dateAx>
        <c:axId val="101014144"/>
        <c:scaling>
          <c:orientation val="minMax"/>
        </c:scaling>
        <c:delete val="1"/>
        <c:axPos val="b"/>
        <c:numFmt formatCode="ge" sourceLinked="1"/>
        <c:majorTickMark val="none"/>
        <c:minorTickMark val="none"/>
        <c:tickLblPos val="none"/>
        <c:crossAx val="101024512"/>
        <c:crosses val="autoZero"/>
        <c:auto val="1"/>
        <c:lblOffset val="100"/>
        <c:baseTimeUnit val="years"/>
      </c:dateAx>
      <c:valAx>
        <c:axId val="10102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01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34.72</c:v>
                </c:pt>
                <c:pt idx="1">
                  <c:v>35.020000000000003</c:v>
                </c:pt>
                <c:pt idx="2">
                  <c:v>41.76</c:v>
                </c:pt>
                <c:pt idx="3">
                  <c:v>42.34</c:v>
                </c:pt>
                <c:pt idx="4">
                  <c:v>43.48</c:v>
                </c:pt>
              </c:numCache>
            </c:numRef>
          </c:val>
        </c:ser>
        <c:dLbls>
          <c:showLegendKey val="0"/>
          <c:showVal val="0"/>
          <c:showCatName val="0"/>
          <c:showSerName val="0"/>
          <c:showPercent val="0"/>
          <c:showBubbleSize val="0"/>
        </c:dLbls>
        <c:gapWidth val="150"/>
        <c:axId val="101046528"/>
        <c:axId val="10172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48.49</c:v>
                </c:pt>
              </c:numCache>
            </c:numRef>
          </c:val>
          <c:smooth val="0"/>
        </c:ser>
        <c:dLbls>
          <c:showLegendKey val="0"/>
          <c:showVal val="0"/>
          <c:showCatName val="0"/>
          <c:showSerName val="0"/>
          <c:showPercent val="0"/>
          <c:showBubbleSize val="0"/>
        </c:dLbls>
        <c:marker val="1"/>
        <c:smooth val="0"/>
        <c:axId val="101046528"/>
        <c:axId val="101728640"/>
      </c:lineChart>
      <c:dateAx>
        <c:axId val="101046528"/>
        <c:scaling>
          <c:orientation val="minMax"/>
        </c:scaling>
        <c:delete val="1"/>
        <c:axPos val="b"/>
        <c:numFmt formatCode="ge" sourceLinked="1"/>
        <c:majorTickMark val="none"/>
        <c:minorTickMark val="none"/>
        <c:tickLblPos val="none"/>
        <c:crossAx val="101728640"/>
        <c:crosses val="autoZero"/>
        <c:auto val="1"/>
        <c:lblOffset val="100"/>
        <c:baseTimeUnit val="years"/>
      </c:dateAx>
      <c:valAx>
        <c:axId val="10172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4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7.56</c:v>
                </c:pt>
                <c:pt idx="1">
                  <c:v>8.64</c:v>
                </c:pt>
                <c:pt idx="2">
                  <c:v>7</c:v>
                </c:pt>
                <c:pt idx="3">
                  <c:v>6.52</c:v>
                </c:pt>
                <c:pt idx="4">
                  <c:v>6.44</c:v>
                </c:pt>
              </c:numCache>
            </c:numRef>
          </c:val>
        </c:ser>
        <c:dLbls>
          <c:showLegendKey val="0"/>
          <c:showVal val="0"/>
          <c:showCatName val="0"/>
          <c:showSerName val="0"/>
          <c:showPercent val="0"/>
          <c:showBubbleSize val="0"/>
        </c:dLbls>
        <c:gapWidth val="150"/>
        <c:axId val="101759232"/>
        <c:axId val="10176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12.79</c:v>
                </c:pt>
              </c:numCache>
            </c:numRef>
          </c:val>
          <c:smooth val="0"/>
        </c:ser>
        <c:dLbls>
          <c:showLegendKey val="0"/>
          <c:showVal val="0"/>
          <c:showCatName val="0"/>
          <c:showSerName val="0"/>
          <c:showPercent val="0"/>
          <c:showBubbleSize val="0"/>
        </c:dLbls>
        <c:marker val="1"/>
        <c:smooth val="0"/>
        <c:axId val="101759232"/>
        <c:axId val="101761408"/>
      </c:lineChart>
      <c:dateAx>
        <c:axId val="101759232"/>
        <c:scaling>
          <c:orientation val="minMax"/>
        </c:scaling>
        <c:delete val="1"/>
        <c:axPos val="b"/>
        <c:numFmt formatCode="ge" sourceLinked="1"/>
        <c:majorTickMark val="none"/>
        <c:minorTickMark val="none"/>
        <c:tickLblPos val="none"/>
        <c:crossAx val="101761408"/>
        <c:crosses val="autoZero"/>
        <c:auto val="1"/>
        <c:lblOffset val="100"/>
        <c:baseTimeUnit val="years"/>
      </c:dateAx>
      <c:valAx>
        <c:axId val="10176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5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2989824"/>
        <c:axId val="10299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1.72</c:v>
                </c:pt>
              </c:numCache>
            </c:numRef>
          </c:val>
          <c:smooth val="0"/>
        </c:ser>
        <c:dLbls>
          <c:showLegendKey val="0"/>
          <c:showVal val="0"/>
          <c:showCatName val="0"/>
          <c:showSerName val="0"/>
          <c:showPercent val="0"/>
          <c:showBubbleSize val="0"/>
        </c:dLbls>
        <c:marker val="1"/>
        <c:smooth val="0"/>
        <c:axId val="102989824"/>
        <c:axId val="102991744"/>
      </c:lineChart>
      <c:dateAx>
        <c:axId val="102989824"/>
        <c:scaling>
          <c:orientation val="minMax"/>
        </c:scaling>
        <c:delete val="1"/>
        <c:axPos val="b"/>
        <c:numFmt formatCode="ge" sourceLinked="1"/>
        <c:majorTickMark val="none"/>
        <c:minorTickMark val="none"/>
        <c:tickLblPos val="none"/>
        <c:crossAx val="102991744"/>
        <c:crosses val="autoZero"/>
        <c:auto val="1"/>
        <c:lblOffset val="100"/>
        <c:baseTimeUnit val="years"/>
      </c:dateAx>
      <c:valAx>
        <c:axId val="102991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98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1159.5899999999999</c:v>
                </c:pt>
                <c:pt idx="1">
                  <c:v>2968.25</c:v>
                </c:pt>
                <c:pt idx="2">
                  <c:v>1239.0999999999999</c:v>
                </c:pt>
                <c:pt idx="3">
                  <c:v>1110.0999999999999</c:v>
                </c:pt>
                <c:pt idx="4">
                  <c:v>1076.8900000000001</c:v>
                </c:pt>
              </c:numCache>
            </c:numRef>
          </c:val>
        </c:ser>
        <c:dLbls>
          <c:showLegendKey val="0"/>
          <c:showVal val="0"/>
          <c:showCatName val="0"/>
          <c:showSerName val="0"/>
          <c:showPercent val="0"/>
          <c:showBubbleSize val="0"/>
        </c:dLbls>
        <c:gapWidth val="150"/>
        <c:axId val="103020032"/>
        <c:axId val="10302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384.34</c:v>
                </c:pt>
              </c:numCache>
            </c:numRef>
          </c:val>
          <c:smooth val="0"/>
        </c:ser>
        <c:dLbls>
          <c:showLegendKey val="0"/>
          <c:showVal val="0"/>
          <c:showCatName val="0"/>
          <c:showSerName val="0"/>
          <c:showPercent val="0"/>
          <c:showBubbleSize val="0"/>
        </c:dLbls>
        <c:marker val="1"/>
        <c:smooth val="0"/>
        <c:axId val="103020032"/>
        <c:axId val="103021952"/>
      </c:lineChart>
      <c:dateAx>
        <c:axId val="103020032"/>
        <c:scaling>
          <c:orientation val="minMax"/>
        </c:scaling>
        <c:delete val="1"/>
        <c:axPos val="b"/>
        <c:numFmt formatCode="ge" sourceLinked="1"/>
        <c:majorTickMark val="none"/>
        <c:minorTickMark val="none"/>
        <c:tickLblPos val="none"/>
        <c:crossAx val="103021952"/>
        <c:crosses val="autoZero"/>
        <c:auto val="1"/>
        <c:lblOffset val="100"/>
        <c:baseTimeUnit val="years"/>
      </c:dateAx>
      <c:valAx>
        <c:axId val="103021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02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95.76</c:v>
                </c:pt>
                <c:pt idx="1">
                  <c:v>97.05</c:v>
                </c:pt>
                <c:pt idx="2">
                  <c:v>98.82</c:v>
                </c:pt>
                <c:pt idx="3">
                  <c:v>92.7</c:v>
                </c:pt>
                <c:pt idx="4">
                  <c:v>93.17</c:v>
                </c:pt>
              </c:numCache>
            </c:numRef>
          </c:val>
        </c:ser>
        <c:dLbls>
          <c:showLegendKey val="0"/>
          <c:showVal val="0"/>
          <c:showCatName val="0"/>
          <c:showSerName val="0"/>
          <c:showPercent val="0"/>
          <c:showBubbleSize val="0"/>
        </c:dLbls>
        <c:gapWidth val="150"/>
        <c:axId val="103060608"/>
        <c:axId val="10306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380.58</c:v>
                </c:pt>
              </c:numCache>
            </c:numRef>
          </c:val>
          <c:smooth val="0"/>
        </c:ser>
        <c:dLbls>
          <c:showLegendKey val="0"/>
          <c:showVal val="0"/>
          <c:showCatName val="0"/>
          <c:showSerName val="0"/>
          <c:showPercent val="0"/>
          <c:showBubbleSize val="0"/>
        </c:dLbls>
        <c:marker val="1"/>
        <c:smooth val="0"/>
        <c:axId val="103060608"/>
        <c:axId val="103062528"/>
      </c:lineChart>
      <c:dateAx>
        <c:axId val="103060608"/>
        <c:scaling>
          <c:orientation val="minMax"/>
        </c:scaling>
        <c:delete val="1"/>
        <c:axPos val="b"/>
        <c:numFmt formatCode="ge" sourceLinked="1"/>
        <c:majorTickMark val="none"/>
        <c:minorTickMark val="none"/>
        <c:tickLblPos val="none"/>
        <c:crossAx val="103062528"/>
        <c:crosses val="autoZero"/>
        <c:auto val="1"/>
        <c:lblOffset val="100"/>
        <c:baseTimeUnit val="years"/>
      </c:dateAx>
      <c:valAx>
        <c:axId val="103062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06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137.29</c:v>
                </c:pt>
                <c:pt idx="1">
                  <c:v>126.51</c:v>
                </c:pt>
                <c:pt idx="2">
                  <c:v>123.93</c:v>
                </c:pt>
                <c:pt idx="3">
                  <c:v>121.98</c:v>
                </c:pt>
                <c:pt idx="4">
                  <c:v>116.32</c:v>
                </c:pt>
              </c:numCache>
            </c:numRef>
          </c:val>
        </c:ser>
        <c:dLbls>
          <c:showLegendKey val="0"/>
          <c:showVal val="0"/>
          <c:showCatName val="0"/>
          <c:showSerName val="0"/>
          <c:showPercent val="0"/>
          <c:showBubbleSize val="0"/>
        </c:dLbls>
        <c:gapWidth val="150"/>
        <c:axId val="103424768"/>
        <c:axId val="10342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102.38</c:v>
                </c:pt>
              </c:numCache>
            </c:numRef>
          </c:val>
          <c:smooth val="0"/>
        </c:ser>
        <c:dLbls>
          <c:showLegendKey val="0"/>
          <c:showVal val="0"/>
          <c:showCatName val="0"/>
          <c:showSerName val="0"/>
          <c:showPercent val="0"/>
          <c:showBubbleSize val="0"/>
        </c:dLbls>
        <c:marker val="1"/>
        <c:smooth val="0"/>
        <c:axId val="103424768"/>
        <c:axId val="103426688"/>
      </c:lineChart>
      <c:dateAx>
        <c:axId val="103424768"/>
        <c:scaling>
          <c:orientation val="minMax"/>
        </c:scaling>
        <c:delete val="1"/>
        <c:axPos val="b"/>
        <c:numFmt formatCode="ge" sourceLinked="1"/>
        <c:majorTickMark val="none"/>
        <c:minorTickMark val="none"/>
        <c:tickLblPos val="none"/>
        <c:crossAx val="103426688"/>
        <c:crosses val="autoZero"/>
        <c:auto val="1"/>
        <c:lblOffset val="100"/>
        <c:baseTimeUnit val="years"/>
      </c:dateAx>
      <c:valAx>
        <c:axId val="10342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2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128.51</c:v>
                </c:pt>
                <c:pt idx="1">
                  <c:v>138.79</c:v>
                </c:pt>
                <c:pt idx="2">
                  <c:v>140.06</c:v>
                </c:pt>
                <c:pt idx="3">
                  <c:v>143.02000000000001</c:v>
                </c:pt>
                <c:pt idx="4">
                  <c:v>146.24</c:v>
                </c:pt>
              </c:numCache>
            </c:numRef>
          </c:val>
        </c:ser>
        <c:dLbls>
          <c:showLegendKey val="0"/>
          <c:showVal val="0"/>
          <c:showCatName val="0"/>
          <c:showSerName val="0"/>
          <c:showPercent val="0"/>
          <c:showBubbleSize val="0"/>
        </c:dLbls>
        <c:gapWidth val="150"/>
        <c:axId val="103452672"/>
        <c:axId val="10345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168.67</c:v>
                </c:pt>
              </c:numCache>
            </c:numRef>
          </c:val>
          <c:smooth val="0"/>
        </c:ser>
        <c:dLbls>
          <c:showLegendKey val="0"/>
          <c:showVal val="0"/>
          <c:showCatName val="0"/>
          <c:showSerName val="0"/>
          <c:showPercent val="0"/>
          <c:showBubbleSize val="0"/>
        </c:dLbls>
        <c:marker val="1"/>
        <c:smooth val="0"/>
        <c:axId val="103452672"/>
        <c:axId val="103454592"/>
      </c:lineChart>
      <c:dateAx>
        <c:axId val="103452672"/>
        <c:scaling>
          <c:orientation val="minMax"/>
        </c:scaling>
        <c:delete val="1"/>
        <c:axPos val="b"/>
        <c:numFmt formatCode="ge" sourceLinked="1"/>
        <c:majorTickMark val="none"/>
        <c:minorTickMark val="none"/>
        <c:tickLblPos val="none"/>
        <c:crossAx val="103454592"/>
        <c:crosses val="autoZero"/>
        <c:auto val="1"/>
        <c:lblOffset val="100"/>
        <c:baseTimeUnit val="years"/>
      </c:dateAx>
      <c:valAx>
        <c:axId val="10345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5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A10" zoomScaleNormal="100" workbookViewId="0">
      <selection activeCell="BL45" sqref="BL45:BZ4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北海道　伊達市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116</v>
      </c>
      <c r="AE8" s="60"/>
      <c r="AF8" s="60"/>
      <c r="AG8" s="60"/>
      <c r="AH8" s="60"/>
      <c r="AI8" s="60"/>
      <c r="AJ8" s="60"/>
      <c r="AK8" s="5"/>
      <c r="AL8" s="61">
        <f>データ!$R$6</f>
        <v>35098</v>
      </c>
      <c r="AM8" s="61"/>
      <c r="AN8" s="61"/>
      <c r="AO8" s="61"/>
      <c r="AP8" s="61"/>
      <c r="AQ8" s="61"/>
      <c r="AR8" s="61"/>
      <c r="AS8" s="61"/>
      <c r="AT8" s="51">
        <f>データ!$S$6</f>
        <v>444.21</v>
      </c>
      <c r="AU8" s="52"/>
      <c r="AV8" s="52"/>
      <c r="AW8" s="52"/>
      <c r="AX8" s="52"/>
      <c r="AY8" s="52"/>
      <c r="AZ8" s="52"/>
      <c r="BA8" s="52"/>
      <c r="BB8" s="53">
        <f>データ!$T$6</f>
        <v>79.010000000000005</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88.76</v>
      </c>
      <c r="J10" s="52"/>
      <c r="K10" s="52"/>
      <c r="L10" s="52"/>
      <c r="M10" s="52"/>
      <c r="N10" s="52"/>
      <c r="O10" s="64"/>
      <c r="P10" s="53">
        <f>データ!$P$6</f>
        <v>88.3</v>
      </c>
      <c r="Q10" s="53"/>
      <c r="R10" s="53"/>
      <c r="S10" s="53"/>
      <c r="T10" s="53"/>
      <c r="U10" s="53"/>
      <c r="V10" s="53"/>
      <c r="W10" s="61">
        <f>データ!$Q$6</f>
        <v>2872</v>
      </c>
      <c r="X10" s="61"/>
      <c r="Y10" s="61"/>
      <c r="Z10" s="61"/>
      <c r="AA10" s="61"/>
      <c r="AB10" s="61"/>
      <c r="AC10" s="61"/>
      <c r="AD10" s="2"/>
      <c r="AE10" s="2"/>
      <c r="AF10" s="2"/>
      <c r="AG10" s="2"/>
      <c r="AH10" s="5"/>
      <c r="AI10" s="5"/>
      <c r="AJ10" s="5"/>
      <c r="AK10" s="5"/>
      <c r="AL10" s="61">
        <f>データ!$U$6</f>
        <v>29917</v>
      </c>
      <c r="AM10" s="61"/>
      <c r="AN10" s="61"/>
      <c r="AO10" s="61"/>
      <c r="AP10" s="61"/>
      <c r="AQ10" s="61"/>
      <c r="AR10" s="61"/>
      <c r="AS10" s="61"/>
      <c r="AT10" s="51">
        <f>データ!$V$6</f>
        <v>49.3</v>
      </c>
      <c r="AU10" s="52"/>
      <c r="AV10" s="52"/>
      <c r="AW10" s="52"/>
      <c r="AX10" s="52"/>
      <c r="AY10" s="52"/>
      <c r="AZ10" s="52"/>
      <c r="BA10" s="52"/>
      <c r="BB10" s="53">
        <f>データ!$W$6</f>
        <v>606.84</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12335</v>
      </c>
      <c r="D6" s="34">
        <f t="shared" si="3"/>
        <v>46</v>
      </c>
      <c r="E6" s="34">
        <f t="shared" si="3"/>
        <v>1</v>
      </c>
      <c r="F6" s="34">
        <f t="shared" si="3"/>
        <v>0</v>
      </c>
      <c r="G6" s="34">
        <f t="shared" si="3"/>
        <v>1</v>
      </c>
      <c r="H6" s="34" t="str">
        <f t="shared" si="3"/>
        <v>北海道　伊達市</v>
      </c>
      <c r="I6" s="34" t="str">
        <f t="shared" si="3"/>
        <v>法適用</v>
      </c>
      <c r="J6" s="34" t="str">
        <f t="shared" si="3"/>
        <v>水道事業</v>
      </c>
      <c r="K6" s="34" t="str">
        <f t="shared" si="3"/>
        <v>末端給水事業</v>
      </c>
      <c r="L6" s="34" t="str">
        <f t="shared" si="3"/>
        <v>A6</v>
      </c>
      <c r="M6" s="34">
        <f t="shared" si="3"/>
        <v>0</v>
      </c>
      <c r="N6" s="35" t="str">
        <f t="shared" si="3"/>
        <v>-</v>
      </c>
      <c r="O6" s="35">
        <f t="shared" si="3"/>
        <v>88.76</v>
      </c>
      <c r="P6" s="35">
        <f t="shared" si="3"/>
        <v>88.3</v>
      </c>
      <c r="Q6" s="35">
        <f t="shared" si="3"/>
        <v>2872</v>
      </c>
      <c r="R6" s="35">
        <f t="shared" si="3"/>
        <v>35098</v>
      </c>
      <c r="S6" s="35">
        <f t="shared" si="3"/>
        <v>444.21</v>
      </c>
      <c r="T6" s="35">
        <f t="shared" si="3"/>
        <v>79.010000000000005</v>
      </c>
      <c r="U6" s="35">
        <f t="shared" si="3"/>
        <v>29917</v>
      </c>
      <c r="V6" s="35">
        <f t="shared" si="3"/>
        <v>49.3</v>
      </c>
      <c r="W6" s="35">
        <f t="shared" si="3"/>
        <v>606.84</v>
      </c>
      <c r="X6" s="36">
        <f>IF(X7="",NA(),X7)</f>
        <v>143.86000000000001</v>
      </c>
      <c r="Y6" s="36">
        <f t="shared" ref="Y6:AG6" si="4">IF(Y7="",NA(),Y7)</f>
        <v>134.36000000000001</v>
      </c>
      <c r="Z6" s="36">
        <f t="shared" si="4"/>
        <v>127.88</v>
      </c>
      <c r="AA6" s="36">
        <f t="shared" si="4"/>
        <v>126.36</v>
      </c>
      <c r="AB6" s="36">
        <f t="shared" si="4"/>
        <v>122.7</v>
      </c>
      <c r="AC6" s="36">
        <f t="shared" si="4"/>
        <v>106.41</v>
      </c>
      <c r="AD6" s="36">
        <f t="shared" si="4"/>
        <v>106.89</v>
      </c>
      <c r="AE6" s="36">
        <f t="shared" si="4"/>
        <v>109.04</v>
      </c>
      <c r="AF6" s="36">
        <f t="shared" si="4"/>
        <v>109.64</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1.72</v>
      </c>
      <c r="AS6" s="35" t="str">
        <f>IF(AS7="","",IF(AS7="-","【-】","【"&amp;SUBSTITUTE(TEXT(AS7,"#,##0.00"),"-","△")&amp;"】"))</f>
        <v>【0.79】</v>
      </c>
      <c r="AT6" s="36">
        <f>IF(AT7="",NA(),AT7)</f>
        <v>1159.5899999999999</v>
      </c>
      <c r="AU6" s="36">
        <f t="shared" ref="AU6:BC6" si="6">IF(AU7="",NA(),AU7)</f>
        <v>2968.25</v>
      </c>
      <c r="AV6" s="36">
        <f t="shared" si="6"/>
        <v>1239.0999999999999</v>
      </c>
      <c r="AW6" s="36">
        <f t="shared" si="6"/>
        <v>1110.0999999999999</v>
      </c>
      <c r="AX6" s="36">
        <f t="shared" si="6"/>
        <v>1076.8900000000001</v>
      </c>
      <c r="AY6" s="36">
        <f t="shared" si="6"/>
        <v>852.01</v>
      </c>
      <c r="AZ6" s="36">
        <f t="shared" si="6"/>
        <v>909.68</v>
      </c>
      <c r="BA6" s="36">
        <f t="shared" si="6"/>
        <v>382.09</v>
      </c>
      <c r="BB6" s="36">
        <f t="shared" si="6"/>
        <v>371.31</v>
      </c>
      <c r="BC6" s="36">
        <f t="shared" si="6"/>
        <v>384.34</v>
      </c>
      <c r="BD6" s="35" t="str">
        <f>IF(BD7="","",IF(BD7="-","【-】","【"&amp;SUBSTITUTE(TEXT(BD7,"#,##0.00"),"-","△")&amp;"】"))</f>
        <v>【262.87】</v>
      </c>
      <c r="BE6" s="36">
        <f>IF(BE7="",NA(),BE7)</f>
        <v>95.76</v>
      </c>
      <c r="BF6" s="36">
        <f t="shared" ref="BF6:BN6" si="7">IF(BF7="",NA(),BF7)</f>
        <v>97.05</v>
      </c>
      <c r="BG6" s="36">
        <f t="shared" si="7"/>
        <v>98.82</v>
      </c>
      <c r="BH6" s="36">
        <f t="shared" si="7"/>
        <v>92.7</v>
      </c>
      <c r="BI6" s="36">
        <f t="shared" si="7"/>
        <v>93.17</v>
      </c>
      <c r="BJ6" s="36">
        <f t="shared" si="7"/>
        <v>391.4</v>
      </c>
      <c r="BK6" s="36">
        <f t="shared" si="7"/>
        <v>382.65</v>
      </c>
      <c r="BL6" s="36">
        <f t="shared" si="7"/>
        <v>385.06</v>
      </c>
      <c r="BM6" s="36">
        <f t="shared" si="7"/>
        <v>373.09</v>
      </c>
      <c r="BN6" s="36">
        <f t="shared" si="7"/>
        <v>380.58</v>
      </c>
      <c r="BO6" s="35" t="str">
        <f>IF(BO7="","",IF(BO7="-","【-】","【"&amp;SUBSTITUTE(TEXT(BO7,"#,##0.00"),"-","△")&amp;"】"))</f>
        <v>【270.87】</v>
      </c>
      <c r="BP6" s="36">
        <f>IF(BP7="",NA(),BP7)</f>
        <v>137.29</v>
      </c>
      <c r="BQ6" s="36">
        <f t="shared" ref="BQ6:BY6" si="8">IF(BQ7="",NA(),BQ7)</f>
        <v>126.51</v>
      </c>
      <c r="BR6" s="36">
        <f t="shared" si="8"/>
        <v>123.93</v>
      </c>
      <c r="BS6" s="36">
        <f t="shared" si="8"/>
        <v>121.98</v>
      </c>
      <c r="BT6" s="36">
        <f t="shared" si="8"/>
        <v>116.32</v>
      </c>
      <c r="BU6" s="36">
        <f t="shared" si="8"/>
        <v>95.91</v>
      </c>
      <c r="BV6" s="36">
        <f t="shared" si="8"/>
        <v>96.1</v>
      </c>
      <c r="BW6" s="36">
        <f t="shared" si="8"/>
        <v>99.07</v>
      </c>
      <c r="BX6" s="36">
        <f t="shared" si="8"/>
        <v>99.99</v>
      </c>
      <c r="BY6" s="36">
        <f t="shared" si="8"/>
        <v>102.38</v>
      </c>
      <c r="BZ6" s="35" t="str">
        <f>IF(BZ7="","",IF(BZ7="-","【-】","【"&amp;SUBSTITUTE(TEXT(BZ7,"#,##0.00"),"-","△")&amp;"】"))</f>
        <v>【105.59】</v>
      </c>
      <c r="CA6" s="36">
        <f>IF(CA7="",NA(),CA7)</f>
        <v>128.51</v>
      </c>
      <c r="CB6" s="36">
        <f t="shared" ref="CB6:CJ6" si="9">IF(CB7="",NA(),CB7)</f>
        <v>138.79</v>
      </c>
      <c r="CC6" s="36">
        <f t="shared" si="9"/>
        <v>140.06</v>
      </c>
      <c r="CD6" s="36">
        <f t="shared" si="9"/>
        <v>143.02000000000001</v>
      </c>
      <c r="CE6" s="36">
        <f t="shared" si="9"/>
        <v>146.24</v>
      </c>
      <c r="CF6" s="36">
        <f t="shared" si="9"/>
        <v>179.29</v>
      </c>
      <c r="CG6" s="36">
        <f t="shared" si="9"/>
        <v>178.39</v>
      </c>
      <c r="CH6" s="36">
        <f t="shared" si="9"/>
        <v>173.03</v>
      </c>
      <c r="CI6" s="36">
        <f t="shared" si="9"/>
        <v>171.15</v>
      </c>
      <c r="CJ6" s="36">
        <f t="shared" si="9"/>
        <v>168.67</v>
      </c>
      <c r="CK6" s="35" t="str">
        <f>IF(CK7="","",IF(CK7="-","【-】","【"&amp;SUBSTITUTE(TEXT(CK7,"#,##0.00"),"-","△")&amp;"】"))</f>
        <v>【163.27】</v>
      </c>
      <c r="CL6" s="36">
        <f>IF(CL7="",NA(),CL7)</f>
        <v>67.069999999999993</v>
      </c>
      <c r="CM6" s="36">
        <f t="shared" ref="CM6:CU6" si="10">IF(CM7="",NA(),CM7)</f>
        <v>66.2</v>
      </c>
      <c r="CN6" s="36">
        <f t="shared" si="10"/>
        <v>65.260000000000005</v>
      </c>
      <c r="CO6" s="36">
        <f t="shared" si="10"/>
        <v>65.02</v>
      </c>
      <c r="CP6" s="36">
        <f t="shared" si="10"/>
        <v>62.68</v>
      </c>
      <c r="CQ6" s="36">
        <f t="shared" si="10"/>
        <v>59.09</v>
      </c>
      <c r="CR6" s="36">
        <f t="shared" si="10"/>
        <v>59.23</v>
      </c>
      <c r="CS6" s="36">
        <f t="shared" si="10"/>
        <v>58.58</v>
      </c>
      <c r="CT6" s="36">
        <f t="shared" si="10"/>
        <v>58.53</v>
      </c>
      <c r="CU6" s="36">
        <f t="shared" si="10"/>
        <v>54.92</v>
      </c>
      <c r="CV6" s="35" t="str">
        <f>IF(CV7="","",IF(CV7="-","【-】","【"&amp;SUBSTITUTE(TEXT(CV7,"#,##0.00"),"-","△")&amp;"】"))</f>
        <v>【59.94】</v>
      </c>
      <c r="CW6" s="36">
        <f>IF(CW7="",NA(),CW7)</f>
        <v>88.54</v>
      </c>
      <c r="CX6" s="36">
        <f t="shared" ref="CX6:DF6" si="11">IF(CX7="",NA(),CX7)</f>
        <v>87.65</v>
      </c>
      <c r="CY6" s="36">
        <f t="shared" si="11"/>
        <v>86.75</v>
      </c>
      <c r="CZ6" s="36">
        <f t="shared" si="11"/>
        <v>86.9</v>
      </c>
      <c r="DA6" s="36">
        <f t="shared" si="11"/>
        <v>86.4</v>
      </c>
      <c r="DB6" s="36">
        <f t="shared" si="11"/>
        <v>85.4</v>
      </c>
      <c r="DC6" s="36">
        <f t="shared" si="11"/>
        <v>85.53</v>
      </c>
      <c r="DD6" s="36">
        <f t="shared" si="11"/>
        <v>85.23</v>
      </c>
      <c r="DE6" s="36">
        <f t="shared" si="11"/>
        <v>85.26</v>
      </c>
      <c r="DF6" s="36">
        <f t="shared" si="11"/>
        <v>82.66</v>
      </c>
      <c r="DG6" s="35" t="str">
        <f>IF(DG7="","",IF(DG7="-","【-】","【"&amp;SUBSTITUTE(TEXT(DG7,"#,##0.00"),"-","△")&amp;"】"))</f>
        <v>【90.22】</v>
      </c>
      <c r="DH6" s="36">
        <f>IF(DH7="",NA(),DH7)</f>
        <v>34.72</v>
      </c>
      <c r="DI6" s="36">
        <f t="shared" ref="DI6:DQ6" si="12">IF(DI7="",NA(),DI7)</f>
        <v>35.020000000000003</v>
      </c>
      <c r="DJ6" s="36">
        <f t="shared" si="12"/>
        <v>41.76</v>
      </c>
      <c r="DK6" s="36">
        <f t="shared" si="12"/>
        <v>42.34</v>
      </c>
      <c r="DL6" s="36">
        <f t="shared" si="12"/>
        <v>43.48</v>
      </c>
      <c r="DM6" s="36">
        <f t="shared" si="12"/>
        <v>36.36</v>
      </c>
      <c r="DN6" s="36">
        <f t="shared" si="12"/>
        <v>37.340000000000003</v>
      </c>
      <c r="DO6" s="36">
        <f t="shared" si="12"/>
        <v>44.31</v>
      </c>
      <c r="DP6" s="36">
        <f t="shared" si="12"/>
        <v>45.75</v>
      </c>
      <c r="DQ6" s="36">
        <f t="shared" si="12"/>
        <v>48.49</v>
      </c>
      <c r="DR6" s="35" t="str">
        <f>IF(DR7="","",IF(DR7="-","【-】","【"&amp;SUBSTITUTE(TEXT(DR7,"#,##0.00"),"-","△")&amp;"】"))</f>
        <v>【47.91】</v>
      </c>
      <c r="DS6" s="36">
        <f>IF(DS7="",NA(),DS7)</f>
        <v>7.56</v>
      </c>
      <c r="DT6" s="36">
        <f t="shared" ref="DT6:EB6" si="13">IF(DT7="",NA(),DT7)</f>
        <v>8.64</v>
      </c>
      <c r="DU6" s="36">
        <f t="shared" si="13"/>
        <v>7</v>
      </c>
      <c r="DV6" s="36">
        <f t="shared" si="13"/>
        <v>6.52</v>
      </c>
      <c r="DW6" s="36">
        <f t="shared" si="13"/>
        <v>6.44</v>
      </c>
      <c r="DX6" s="36">
        <f t="shared" si="13"/>
        <v>7.8</v>
      </c>
      <c r="DY6" s="36">
        <f t="shared" si="13"/>
        <v>8.39</v>
      </c>
      <c r="DZ6" s="36">
        <f t="shared" si="13"/>
        <v>10.09</v>
      </c>
      <c r="EA6" s="36">
        <f t="shared" si="13"/>
        <v>10.54</v>
      </c>
      <c r="EB6" s="36">
        <f t="shared" si="13"/>
        <v>12.79</v>
      </c>
      <c r="EC6" s="35" t="str">
        <f>IF(EC7="","",IF(EC7="-","【-】","【"&amp;SUBSTITUTE(TEXT(EC7,"#,##0.00"),"-","△")&amp;"】"))</f>
        <v>【15.00】</v>
      </c>
      <c r="ED6" s="36">
        <f>IF(ED7="",NA(),ED7)</f>
        <v>0.62</v>
      </c>
      <c r="EE6" s="36">
        <f t="shared" ref="EE6:EM6" si="14">IF(EE7="",NA(),EE7)</f>
        <v>1.23</v>
      </c>
      <c r="EF6" s="36">
        <f t="shared" si="14"/>
        <v>1.38</v>
      </c>
      <c r="EG6" s="36">
        <f t="shared" si="14"/>
        <v>1.18</v>
      </c>
      <c r="EH6" s="36">
        <f t="shared" si="14"/>
        <v>0.69</v>
      </c>
      <c r="EI6" s="36">
        <f t="shared" si="14"/>
        <v>0.81</v>
      </c>
      <c r="EJ6" s="36">
        <f t="shared" si="14"/>
        <v>0.59</v>
      </c>
      <c r="EK6" s="36">
        <f t="shared" si="14"/>
        <v>0.6</v>
      </c>
      <c r="EL6" s="36">
        <f t="shared" si="14"/>
        <v>0.56000000000000005</v>
      </c>
      <c r="EM6" s="36">
        <f t="shared" si="14"/>
        <v>0.71</v>
      </c>
      <c r="EN6" s="35" t="str">
        <f>IF(EN7="","",IF(EN7="-","【-】","【"&amp;SUBSTITUTE(TEXT(EN7,"#,##0.00"),"-","△")&amp;"】"))</f>
        <v>【0.76】</v>
      </c>
    </row>
    <row r="7" spans="1:144" s="37" customFormat="1">
      <c r="A7" s="29"/>
      <c r="B7" s="38">
        <v>2016</v>
      </c>
      <c r="C7" s="38">
        <v>12335</v>
      </c>
      <c r="D7" s="38">
        <v>46</v>
      </c>
      <c r="E7" s="38">
        <v>1</v>
      </c>
      <c r="F7" s="38">
        <v>0</v>
      </c>
      <c r="G7" s="38">
        <v>1</v>
      </c>
      <c r="H7" s="38" t="s">
        <v>105</v>
      </c>
      <c r="I7" s="38" t="s">
        <v>106</v>
      </c>
      <c r="J7" s="38" t="s">
        <v>107</v>
      </c>
      <c r="K7" s="38" t="s">
        <v>108</v>
      </c>
      <c r="L7" s="38" t="s">
        <v>109</v>
      </c>
      <c r="M7" s="38"/>
      <c r="N7" s="39" t="s">
        <v>110</v>
      </c>
      <c r="O7" s="39">
        <v>88.76</v>
      </c>
      <c r="P7" s="39">
        <v>88.3</v>
      </c>
      <c r="Q7" s="39">
        <v>2872</v>
      </c>
      <c r="R7" s="39">
        <v>35098</v>
      </c>
      <c r="S7" s="39">
        <v>444.21</v>
      </c>
      <c r="T7" s="39">
        <v>79.010000000000005</v>
      </c>
      <c r="U7" s="39">
        <v>29917</v>
      </c>
      <c r="V7" s="39">
        <v>49.3</v>
      </c>
      <c r="W7" s="39">
        <v>606.84</v>
      </c>
      <c r="X7" s="39">
        <v>143.86000000000001</v>
      </c>
      <c r="Y7" s="39">
        <v>134.36000000000001</v>
      </c>
      <c r="Z7" s="39">
        <v>127.88</v>
      </c>
      <c r="AA7" s="39">
        <v>126.36</v>
      </c>
      <c r="AB7" s="39">
        <v>122.7</v>
      </c>
      <c r="AC7" s="39">
        <v>106.41</v>
      </c>
      <c r="AD7" s="39">
        <v>106.89</v>
      </c>
      <c r="AE7" s="39">
        <v>109.04</v>
      </c>
      <c r="AF7" s="39">
        <v>109.64</v>
      </c>
      <c r="AG7" s="39">
        <v>111.71</v>
      </c>
      <c r="AH7" s="39">
        <v>114.35</v>
      </c>
      <c r="AI7" s="39">
        <v>0</v>
      </c>
      <c r="AJ7" s="39">
        <v>0</v>
      </c>
      <c r="AK7" s="39">
        <v>0</v>
      </c>
      <c r="AL7" s="39">
        <v>0</v>
      </c>
      <c r="AM7" s="39">
        <v>0</v>
      </c>
      <c r="AN7" s="39">
        <v>6.33</v>
      </c>
      <c r="AO7" s="39">
        <v>7.76</v>
      </c>
      <c r="AP7" s="39">
        <v>3.77</v>
      </c>
      <c r="AQ7" s="39">
        <v>3.62</v>
      </c>
      <c r="AR7" s="39">
        <v>1.72</v>
      </c>
      <c r="AS7" s="39">
        <v>0.79</v>
      </c>
      <c r="AT7" s="39">
        <v>1159.5899999999999</v>
      </c>
      <c r="AU7" s="39">
        <v>2968.25</v>
      </c>
      <c r="AV7" s="39">
        <v>1239.0999999999999</v>
      </c>
      <c r="AW7" s="39">
        <v>1110.0999999999999</v>
      </c>
      <c r="AX7" s="39">
        <v>1076.8900000000001</v>
      </c>
      <c r="AY7" s="39">
        <v>852.01</v>
      </c>
      <c r="AZ7" s="39">
        <v>909.68</v>
      </c>
      <c r="BA7" s="39">
        <v>382.09</v>
      </c>
      <c r="BB7" s="39">
        <v>371.31</v>
      </c>
      <c r="BC7" s="39">
        <v>384.34</v>
      </c>
      <c r="BD7" s="39">
        <v>262.87</v>
      </c>
      <c r="BE7" s="39">
        <v>95.76</v>
      </c>
      <c r="BF7" s="39">
        <v>97.05</v>
      </c>
      <c r="BG7" s="39">
        <v>98.82</v>
      </c>
      <c r="BH7" s="39">
        <v>92.7</v>
      </c>
      <c r="BI7" s="39">
        <v>93.17</v>
      </c>
      <c r="BJ7" s="39">
        <v>391.4</v>
      </c>
      <c r="BK7" s="39">
        <v>382.65</v>
      </c>
      <c r="BL7" s="39">
        <v>385.06</v>
      </c>
      <c r="BM7" s="39">
        <v>373.09</v>
      </c>
      <c r="BN7" s="39">
        <v>380.58</v>
      </c>
      <c r="BO7" s="39">
        <v>270.87</v>
      </c>
      <c r="BP7" s="39">
        <v>137.29</v>
      </c>
      <c r="BQ7" s="39">
        <v>126.51</v>
      </c>
      <c r="BR7" s="39">
        <v>123.93</v>
      </c>
      <c r="BS7" s="39">
        <v>121.98</v>
      </c>
      <c r="BT7" s="39">
        <v>116.32</v>
      </c>
      <c r="BU7" s="39">
        <v>95.91</v>
      </c>
      <c r="BV7" s="39">
        <v>96.1</v>
      </c>
      <c r="BW7" s="39">
        <v>99.07</v>
      </c>
      <c r="BX7" s="39">
        <v>99.99</v>
      </c>
      <c r="BY7" s="39">
        <v>102.38</v>
      </c>
      <c r="BZ7" s="39">
        <v>105.59</v>
      </c>
      <c r="CA7" s="39">
        <v>128.51</v>
      </c>
      <c r="CB7" s="39">
        <v>138.79</v>
      </c>
      <c r="CC7" s="39">
        <v>140.06</v>
      </c>
      <c r="CD7" s="39">
        <v>143.02000000000001</v>
      </c>
      <c r="CE7" s="39">
        <v>146.24</v>
      </c>
      <c r="CF7" s="39">
        <v>179.29</v>
      </c>
      <c r="CG7" s="39">
        <v>178.39</v>
      </c>
      <c r="CH7" s="39">
        <v>173.03</v>
      </c>
      <c r="CI7" s="39">
        <v>171.15</v>
      </c>
      <c r="CJ7" s="39">
        <v>168.67</v>
      </c>
      <c r="CK7" s="39">
        <v>163.27000000000001</v>
      </c>
      <c r="CL7" s="39">
        <v>67.069999999999993</v>
      </c>
      <c r="CM7" s="39">
        <v>66.2</v>
      </c>
      <c r="CN7" s="39">
        <v>65.260000000000005</v>
      </c>
      <c r="CO7" s="39">
        <v>65.02</v>
      </c>
      <c r="CP7" s="39">
        <v>62.68</v>
      </c>
      <c r="CQ7" s="39">
        <v>59.09</v>
      </c>
      <c r="CR7" s="39">
        <v>59.23</v>
      </c>
      <c r="CS7" s="39">
        <v>58.58</v>
      </c>
      <c r="CT7" s="39">
        <v>58.53</v>
      </c>
      <c r="CU7" s="39">
        <v>54.92</v>
      </c>
      <c r="CV7" s="39">
        <v>59.94</v>
      </c>
      <c r="CW7" s="39">
        <v>88.54</v>
      </c>
      <c r="CX7" s="39">
        <v>87.65</v>
      </c>
      <c r="CY7" s="39">
        <v>86.75</v>
      </c>
      <c r="CZ7" s="39">
        <v>86.9</v>
      </c>
      <c r="DA7" s="39">
        <v>86.4</v>
      </c>
      <c r="DB7" s="39">
        <v>85.4</v>
      </c>
      <c r="DC7" s="39">
        <v>85.53</v>
      </c>
      <c r="DD7" s="39">
        <v>85.23</v>
      </c>
      <c r="DE7" s="39">
        <v>85.26</v>
      </c>
      <c r="DF7" s="39">
        <v>82.66</v>
      </c>
      <c r="DG7" s="39">
        <v>90.22</v>
      </c>
      <c r="DH7" s="39">
        <v>34.72</v>
      </c>
      <c r="DI7" s="39">
        <v>35.020000000000003</v>
      </c>
      <c r="DJ7" s="39">
        <v>41.76</v>
      </c>
      <c r="DK7" s="39">
        <v>42.34</v>
      </c>
      <c r="DL7" s="39">
        <v>43.48</v>
      </c>
      <c r="DM7" s="39">
        <v>36.36</v>
      </c>
      <c r="DN7" s="39">
        <v>37.340000000000003</v>
      </c>
      <c r="DO7" s="39">
        <v>44.31</v>
      </c>
      <c r="DP7" s="39">
        <v>45.75</v>
      </c>
      <c r="DQ7" s="39">
        <v>48.49</v>
      </c>
      <c r="DR7" s="39">
        <v>47.91</v>
      </c>
      <c r="DS7" s="39">
        <v>7.56</v>
      </c>
      <c r="DT7" s="39">
        <v>8.64</v>
      </c>
      <c r="DU7" s="39">
        <v>7</v>
      </c>
      <c r="DV7" s="39">
        <v>6.52</v>
      </c>
      <c r="DW7" s="39">
        <v>6.44</v>
      </c>
      <c r="DX7" s="39">
        <v>7.8</v>
      </c>
      <c r="DY7" s="39">
        <v>8.39</v>
      </c>
      <c r="DZ7" s="39">
        <v>10.09</v>
      </c>
      <c r="EA7" s="39">
        <v>10.54</v>
      </c>
      <c r="EB7" s="39">
        <v>12.79</v>
      </c>
      <c r="EC7" s="39">
        <v>15</v>
      </c>
      <c r="ED7" s="39">
        <v>0.62</v>
      </c>
      <c r="EE7" s="39">
        <v>1.23</v>
      </c>
      <c r="EF7" s="39">
        <v>1.38</v>
      </c>
      <c r="EG7" s="39">
        <v>1.18</v>
      </c>
      <c r="EH7" s="39">
        <v>0.69</v>
      </c>
      <c r="EI7" s="39">
        <v>0.81</v>
      </c>
      <c r="EJ7" s="39">
        <v>0.59</v>
      </c>
      <c r="EK7" s="39">
        <v>0.6</v>
      </c>
      <c r="EL7" s="39">
        <v>0.56000000000000005</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我孫子　貴</cp:lastModifiedBy>
  <cp:lastPrinted>2018-02-02T06:18:36Z</cp:lastPrinted>
  <dcterms:created xsi:type="dcterms:W3CDTF">2017-12-25T01:19:34Z</dcterms:created>
  <dcterms:modified xsi:type="dcterms:W3CDTF">2018-02-05T02:11:50Z</dcterms:modified>
  <cp:category/>
</cp:coreProperties>
</file>