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01097\Desktop\伊達市・経営比較分析表\"/>
    </mc:Choice>
  </mc:AlternateContent>
  <workbookProtection workbookAlgorithmName="SHA-512" workbookHashValue="e7Y5g7wVxF5TxbduIX5D/rBpxhToEgPr0RWuZ3prlL0E8P2g+mEcxEs8onPFWPrSko2JSPT/FFMN9ksQDCTDHA==" workbookSaltValue="u8eBKtSfDX2VWNoyLYp2hA==" workbookSpinCount="100000" lockStructure="1"/>
  <bookViews>
    <workbookView xWindow="0" yWindow="720" windowWidth="28800" windowHeight="1548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<sst xmlns="http://schemas.openxmlformats.org/spreadsheetml/2006/main" count="275" uniqueCount="118">
  <si>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</si>
  <si>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</si>
  <si>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</si>
  <si>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</si>
  <si>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</si>
  <si>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</si>
  <si>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</si>
  <si>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</si>
  <si>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</si>
  <si>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</si>
  <si>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</si>
  <si>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</si>
  <si>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</si>
  <si>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</si>
  <si>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</si>
  <si>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</si>
  <si>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</si>
  <si>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</si>
  <si>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</si>
  <si>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</si>
  <si>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</si>
  <si>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</si>
  <si>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</si>
  <si>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</si>
  <si>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</si>
  <si>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</si>
  <si>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</si>
  <si>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</si>
  <si>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</si>
  <si>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</si>
  <si>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</si>
  <si>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</si>
  <si>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</si>
  <si>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</si>
  <si>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</si>
  <si>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</si>
  <si>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</si>
  <si>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</si>
  <si>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</si>
  <si>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</si>
  <si>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</si>
  <si>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</si>
  <si>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</si>
  <si>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</si>
  <si>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</si>
  <si>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</si>
  <si>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</si>
  <si>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</si>
  <si>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</si>
  <si>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</si>
  <si>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</si>
  <si>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</si>
  <si>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</si>
  <si>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</si>
  <si>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</si>
  <si>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</si>
  <si>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</si>
  <si>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</si>
  <si>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</si>
  <si>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</si>
  <si>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</si>
  <si>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</si>
  <si>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</si>
  <si>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</si>
  <si>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</si>
  <si>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</si>
  <si>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</si>
  <si>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</si>
  <si>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</si>
  <si>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</si>
  <si>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</si>
  <si>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</si>
  <si>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</si>
  <si>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</si>
  <si>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</si>
  <si>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</si>
  <si>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</si>
  <si>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</si>
  <si>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</si>
  <si>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</si>
  <si>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</si>
  <si>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</si>
  <si>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</si>
  <si>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</si>
  <si>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</si>
  <si>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</si>
  <si>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</si>
  <si>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</si>
  <si>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</si>
  <si>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</si>
  <si>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</si>
  <si>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</si>
  <si>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</si>
  <si>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</si>
  <si>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</si>
  <si>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</si>
  <si>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伊達市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</si>
  <si>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</si>
  <si>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</si>
  <si>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</si>
  <si>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</si>
  <si>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</si>
  <si>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</si>
  <si>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</si>
  <si>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</si>
  <si>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</si>
  <si>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</si>
  <si>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</si>
  <si>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</si>
  <si>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</si>
  <si>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</si>
  <si>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</si>
  <si>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</si>
  <si>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</si>
  <si>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</si>
  <si>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単年度収支において黒字となっていますが、一般会計からの繰入金により赤字補填している状況であり、引き続き維持管理費の削減を行いつつ、経営の健全化、繰入金の縮減に努めます。
　老朽化した下水道施設の修繕及び改築更新については、令和２年度に策定した、伊達市下水道ビジョンをもとに投資の平準化を図りながら、今後も計画的かつ効率的に実施し、安定した事業運営を目指します。</t>
    <rPh sb="1" eb="4">
      <t>タンネンド</t>
    </rPh>
    <rPh sb="4" eb="6">
      <t>シュウシ</t>
    </rPh>
    <rPh sb="10" eb="12">
      <t>クロジ</t>
    </rPh>
    <rPh sb="21" eb="23">
      <t>イッパン</t>
    </rPh>
    <rPh sb="23" eb="25">
      <t>カイケイ</t>
    </rPh>
    <rPh sb="28" eb="30">
      <t>クリイレ</t>
    </rPh>
    <rPh sb="30" eb="31">
      <t>キン</t>
    </rPh>
    <rPh sb="34" eb="36">
      <t>アカジ</t>
    </rPh>
    <rPh sb="36" eb="38">
      <t>ホテン</t>
    </rPh>
    <rPh sb="42" eb="44">
      <t>ジョウキョウ</t>
    </rPh>
    <rPh sb="48" eb="49">
      <t>ヒ</t>
    </rPh>
    <rPh sb="50" eb="51">
      <t>ツヅ</t>
    </rPh>
    <rPh sb="52" eb="54">
      <t>イジ</t>
    </rPh>
    <rPh sb="54" eb="57">
      <t>カンリヒ</t>
    </rPh>
    <rPh sb="58" eb="60">
      <t>サクゲン</t>
    </rPh>
    <rPh sb="61" eb="62">
      <t>オコナ</t>
    </rPh>
    <rPh sb="66" eb="68">
      <t>ケイエイ</t>
    </rPh>
    <rPh sb="69" eb="72">
      <t>ケンゼンカ</t>
    </rPh>
    <rPh sb="73" eb="75">
      <t>クリイレ</t>
    </rPh>
    <rPh sb="75" eb="76">
      <t>キン</t>
    </rPh>
    <rPh sb="77" eb="79">
      <t>シュクゲン</t>
    </rPh>
    <rPh sb="80" eb="81">
      <t>ツト</t>
    </rPh>
    <rPh sb="87" eb="90">
      <t>ロウキュウカ</t>
    </rPh>
    <rPh sb="92" eb="95">
      <t>ゲスイドウ</t>
    </rPh>
    <rPh sb="95" eb="97">
      <t>シセツ</t>
    </rPh>
    <rPh sb="98" eb="100">
      <t>シュウゼン</t>
    </rPh>
    <rPh sb="100" eb="101">
      <t>オヨ</t>
    </rPh>
    <rPh sb="102" eb="104">
      <t>カイチク</t>
    </rPh>
    <rPh sb="104" eb="106">
      <t>コウシン</t>
    </rPh>
    <rPh sb="112" eb="114">
      <t>レイワ</t>
    </rPh>
    <rPh sb="115" eb="117">
      <t>ネンド</t>
    </rPh>
    <rPh sb="118" eb="120">
      <t>サクテイ</t>
    </rPh>
    <rPh sb="123" eb="126">
      <t>ダテシ</t>
    </rPh>
    <rPh sb="126" eb="129">
      <t>ゲスイドウ</t>
    </rPh>
    <rPh sb="137" eb="139">
      <t>トウシ</t>
    </rPh>
    <rPh sb="140" eb="143">
      <t>ヘイジュンカ</t>
    </rPh>
    <rPh sb="144" eb="145">
      <t>ハカ</t>
    </rPh>
    <rPh sb="150" eb="152">
      <t>コンゴ</t>
    </rPh>
    <rPh sb="153" eb="156">
      <t>ケイカクテキ</t>
    </rPh>
    <rPh sb="158" eb="161">
      <t>コウリツテキ</t>
    </rPh>
    <rPh sb="162" eb="164">
      <t>ジッシ</t>
    </rPh>
    <rPh sb="166" eb="168">
      <t>アンテイ</t>
    </rPh>
    <rPh sb="170" eb="172">
      <t>ジギョウ</t>
    </rPh>
    <rPh sb="172" eb="174">
      <t>ウンエイ</t>
    </rPh>
    <rPh sb="175" eb="177">
      <t>メザ</t>
    </rPh>
    <phoneticPr fontId="4"/>
  </si>
  <si>
    <t>　①有形固定資産減価償却率については、公営企業法適用３年目であるため類似団体よりも低い値となっておりますが、今後も上昇していく見込みです。公共下水道事業は、昭和60年から供用開始しており、終末処理場等の機械設備の更新時期を迎えています。そのため、引き続き計画的な更新を行います。
　管渠については、法定耐用年数を超えた管渠はありません。</t>
    <rPh sb="2" eb="4">
      <t>ユウケイ</t>
    </rPh>
    <rPh sb="4" eb="6">
      <t>コテイ</t>
    </rPh>
    <rPh sb="6" eb="8">
      <t>シサン</t>
    </rPh>
    <rPh sb="8" eb="10">
      <t>ゲンカ</t>
    </rPh>
    <rPh sb="10" eb="12">
      <t>ショウキャク</t>
    </rPh>
    <rPh sb="12" eb="13">
      <t>リツ</t>
    </rPh>
    <rPh sb="19" eb="20">
      <t>コウ</t>
    </rPh>
    <rPh sb="21" eb="23">
      <t>キギョウ</t>
    </rPh>
    <rPh sb="23" eb="24">
      <t>ホウ</t>
    </rPh>
    <rPh sb="24" eb="26">
      <t>テキヨウ</t>
    </rPh>
    <rPh sb="27" eb="28">
      <t>ネン</t>
    </rPh>
    <rPh sb="28" eb="29">
      <t>メ</t>
    </rPh>
    <rPh sb="34" eb="36">
      <t>ルイジ</t>
    </rPh>
    <rPh sb="36" eb="38">
      <t>ダンタイ</t>
    </rPh>
    <rPh sb="41" eb="42">
      <t>ヒク</t>
    </rPh>
    <rPh sb="43" eb="44">
      <t>アタイ</t>
    </rPh>
    <rPh sb="54" eb="56">
      <t>コンゴ</t>
    </rPh>
    <rPh sb="57" eb="59">
      <t>ジョウショウ</t>
    </rPh>
    <rPh sb="63" eb="65">
      <t>ミコ</t>
    </rPh>
    <rPh sb="69" eb="71">
      <t>コウキョウ</t>
    </rPh>
    <rPh sb="71" eb="73">
      <t>ゲスイ</t>
    </rPh>
    <rPh sb="73" eb="74">
      <t>ドウ</t>
    </rPh>
    <rPh sb="74" eb="76">
      <t>ジギョウ</t>
    </rPh>
    <rPh sb="78" eb="80">
      <t>ショウワ</t>
    </rPh>
    <rPh sb="82" eb="83">
      <t>ネン</t>
    </rPh>
    <rPh sb="85" eb="87">
      <t>キョウヨウ</t>
    </rPh>
    <rPh sb="87" eb="89">
      <t>カイシ</t>
    </rPh>
    <rPh sb="94" eb="96">
      <t>シュウマツ</t>
    </rPh>
    <rPh sb="96" eb="99">
      <t>ショリジョウ</t>
    </rPh>
    <rPh sb="99" eb="100">
      <t>トウ</t>
    </rPh>
    <rPh sb="101" eb="103">
      <t>キカイ</t>
    </rPh>
    <rPh sb="103" eb="105">
      <t>セツビ</t>
    </rPh>
    <rPh sb="106" eb="108">
      <t>コウシン</t>
    </rPh>
    <rPh sb="108" eb="110">
      <t>ジキ</t>
    </rPh>
    <rPh sb="111" eb="112">
      <t>ムカ</t>
    </rPh>
    <rPh sb="123" eb="124">
      <t>ヒ</t>
    </rPh>
    <rPh sb="125" eb="126">
      <t>ツヅ</t>
    </rPh>
    <rPh sb="127" eb="130">
      <t>ケイカクテキ</t>
    </rPh>
    <rPh sb="131" eb="133">
      <t>コウシン</t>
    </rPh>
    <rPh sb="134" eb="135">
      <t>オコナ</t>
    </rPh>
    <rPh sb="141" eb="143">
      <t>カンキョ</t>
    </rPh>
    <rPh sb="149" eb="151">
      <t>ホウテイ</t>
    </rPh>
    <rPh sb="151" eb="153">
      <t>タイヨウ</t>
    </rPh>
    <rPh sb="153" eb="155">
      <t>ネンスウ</t>
    </rPh>
    <rPh sb="156" eb="157">
      <t>コ</t>
    </rPh>
    <rPh sb="159" eb="161">
      <t>カンキョ</t>
    </rPh>
    <phoneticPr fontId="4"/>
  </si>
  <si>
    <t xml:space="preserve"> 本表は市街化区域の下水道事業に係る経営状況を表したものですが、本市では公共下水道事業と特定環境保全公共下水道事業を一体的に行っており、事業ごとの視点では経営していません。
　①経常収支比率は100％となっておりますが、一般会計繰入金により収支不足を補填している状況です。
　③流動比率は、類似団体と比較して低い値となっており、流動負債の企業債償還金額が大きいことに起因しています。今後は徐々に企業債償還金額が減少していくことから、改善する見込みです。
　④企業債残高対事業規模比率については、類似団体と比較して低い値となっております。管渠や処理施設の新設については概ね終了し、今後は更新事業が主になっていくことから、さらに減少していく見込みです。
　⑤経費回収率については前回比で減少しており、使用料収入の確保及び汚水処理費の削減に努めます。
　⑥汚水処理原価については、年間有収水量の急激な増加は見込めないため、引き続き汚水処理費の抑制に努めます。
　⑦施設利用率については、令和２年度に有珠終末処理場を廃止したため、前回比で増加しており、類似団体と比較しても利用率が高い数値にあります。
　⑧水洗化率については、整備が概ね終了したため大きな上昇は見込めません。引き続き未水洗化家屋に対し、水洗化促進を進めてまいります。</t>
    <rPh sb="1" eb="2">
      <t>ホン</t>
    </rPh>
    <rPh sb="2" eb="3">
      <t>ヒョウ</t>
    </rPh>
    <rPh sb="4" eb="7">
      <t>シガイカ</t>
    </rPh>
    <rPh sb="7" eb="9">
      <t>クイキ</t>
    </rPh>
    <rPh sb="10" eb="13">
      <t>ゲスイドウ</t>
    </rPh>
    <rPh sb="13" eb="15">
      <t>ジギョウ</t>
    </rPh>
    <rPh sb="16" eb="17">
      <t>カカ</t>
    </rPh>
    <rPh sb="18" eb="20">
      <t>ケイエイ</t>
    </rPh>
    <rPh sb="20" eb="22">
      <t>ジョウキョウ</t>
    </rPh>
    <rPh sb="23" eb="24">
      <t>アラワ</t>
    </rPh>
    <rPh sb="32" eb="34">
      <t>ホンシ</t>
    </rPh>
    <rPh sb="36" eb="38">
      <t>コウキョウ</t>
    </rPh>
    <rPh sb="38" eb="41">
      <t>ゲスイドウ</t>
    </rPh>
    <rPh sb="41" eb="43">
      <t>ジギョウ</t>
    </rPh>
    <rPh sb="44" eb="46">
      <t>トクテイ</t>
    </rPh>
    <rPh sb="46" eb="48">
      <t>カンキョウ</t>
    </rPh>
    <rPh sb="48" eb="50">
      <t>ホゼン</t>
    </rPh>
    <rPh sb="50" eb="52">
      <t>コウキョウ</t>
    </rPh>
    <rPh sb="52" eb="55">
      <t>ゲスイドウ</t>
    </rPh>
    <rPh sb="55" eb="57">
      <t>ジギョウ</t>
    </rPh>
    <rPh sb="58" eb="61">
      <t>イッタイテキ</t>
    </rPh>
    <rPh sb="62" eb="63">
      <t>オコナ</t>
    </rPh>
    <rPh sb="68" eb="70">
      <t>ジギョウ</t>
    </rPh>
    <rPh sb="73" eb="75">
      <t>シテン</t>
    </rPh>
    <rPh sb="77" eb="79">
      <t>ケイエイ</t>
    </rPh>
    <rPh sb="89" eb="91">
      <t>ケイジョウ</t>
    </rPh>
    <rPh sb="91" eb="93">
      <t>シュウシ</t>
    </rPh>
    <rPh sb="93" eb="95">
      <t>ヒリツ</t>
    </rPh>
    <rPh sb="110" eb="112">
      <t>イッパン</t>
    </rPh>
    <rPh sb="112" eb="114">
      <t>カイケイ</t>
    </rPh>
    <rPh sb="114" eb="116">
      <t>クリイレ</t>
    </rPh>
    <rPh sb="116" eb="117">
      <t>キン</t>
    </rPh>
    <rPh sb="120" eb="122">
      <t>シュウシ</t>
    </rPh>
    <rPh sb="122" eb="124">
      <t>フソク</t>
    </rPh>
    <rPh sb="125" eb="127">
      <t>ホテン</t>
    </rPh>
    <rPh sb="131" eb="133">
      <t>ジョウキョウ</t>
    </rPh>
    <rPh sb="139" eb="141">
      <t>リュウドウ</t>
    </rPh>
    <rPh sb="141" eb="143">
      <t>ヒリツ</t>
    </rPh>
    <rPh sb="145" eb="147">
      <t>ルイジ</t>
    </rPh>
    <rPh sb="147" eb="149">
      <t>ダンタイ</t>
    </rPh>
    <rPh sb="150" eb="152">
      <t>ヒカク</t>
    </rPh>
    <rPh sb="154" eb="155">
      <t>ヒク</t>
    </rPh>
    <rPh sb="156" eb="157">
      <t>アタイ</t>
    </rPh>
    <rPh sb="164" eb="166">
      <t>リュウドウ</t>
    </rPh>
    <rPh sb="166" eb="168">
      <t>フサイ</t>
    </rPh>
    <rPh sb="169" eb="171">
      <t>キギョウ</t>
    </rPh>
    <rPh sb="171" eb="172">
      <t>サイ</t>
    </rPh>
    <rPh sb="172" eb="174">
      <t>ショウカン</t>
    </rPh>
    <rPh sb="174" eb="176">
      <t>キンガク</t>
    </rPh>
    <rPh sb="177" eb="178">
      <t>オオ</t>
    </rPh>
    <rPh sb="183" eb="185">
      <t>キイン</t>
    </rPh>
    <rPh sb="191" eb="193">
      <t>コンゴ</t>
    </rPh>
    <rPh sb="194" eb="196">
      <t>ジョジョ</t>
    </rPh>
    <rPh sb="197" eb="199">
      <t>キギョウ</t>
    </rPh>
    <rPh sb="199" eb="200">
      <t>サイ</t>
    </rPh>
    <rPh sb="200" eb="202">
      <t>ショウカン</t>
    </rPh>
    <rPh sb="202" eb="204">
      <t>キンガク</t>
    </rPh>
    <rPh sb="205" eb="207">
      <t>ゲンショウ</t>
    </rPh>
    <rPh sb="216" eb="218">
      <t>カイゼン</t>
    </rPh>
    <rPh sb="220" eb="222">
      <t>ミコ</t>
    </rPh>
    <rPh sb="229" eb="231">
      <t>キギョウ</t>
    </rPh>
    <rPh sb="231" eb="232">
      <t>サイ</t>
    </rPh>
    <rPh sb="232" eb="234">
      <t>ザンダカ</t>
    </rPh>
    <rPh sb="234" eb="235">
      <t>タイ</t>
    </rPh>
    <rPh sb="235" eb="237">
      <t>ジギョウ</t>
    </rPh>
    <rPh sb="237" eb="239">
      <t>キボ</t>
    </rPh>
    <rPh sb="239" eb="241">
      <t>ヒリツ</t>
    </rPh>
    <rPh sb="247" eb="249">
      <t>ルイジ</t>
    </rPh>
    <rPh sb="249" eb="251">
      <t>ダンタイ</t>
    </rPh>
    <rPh sb="252" eb="254">
      <t>ヒカク</t>
    </rPh>
    <rPh sb="256" eb="257">
      <t>ヒク</t>
    </rPh>
    <rPh sb="258" eb="259">
      <t>アタイ</t>
    </rPh>
    <rPh sb="268" eb="270">
      <t>カンキョ</t>
    </rPh>
    <rPh sb="271" eb="273">
      <t>ショリ</t>
    </rPh>
    <rPh sb="273" eb="275">
      <t>シセツ</t>
    </rPh>
    <rPh sb="276" eb="278">
      <t>シンセツ</t>
    </rPh>
    <rPh sb="283" eb="284">
      <t>オオム</t>
    </rPh>
    <rPh sb="285" eb="287">
      <t>シュウリョウ</t>
    </rPh>
    <rPh sb="289" eb="291">
      <t>コンゴ</t>
    </rPh>
    <rPh sb="292" eb="294">
      <t>コウシン</t>
    </rPh>
    <rPh sb="294" eb="296">
      <t>ジギョウ</t>
    </rPh>
    <rPh sb="297" eb="298">
      <t>オモ</t>
    </rPh>
    <rPh sb="312" eb="314">
      <t>ゲンショウ</t>
    </rPh>
    <rPh sb="318" eb="320">
      <t>ミコ</t>
    </rPh>
    <rPh sb="327" eb="329">
      <t>ケイヒ</t>
    </rPh>
    <rPh sb="329" eb="331">
      <t>カイシュウ</t>
    </rPh>
    <rPh sb="331" eb="332">
      <t>リツ</t>
    </rPh>
    <rPh sb="337" eb="339">
      <t>ゼンカイ</t>
    </rPh>
    <rPh sb="339" eb="340">
      <t>ヒ</t>
    </rPh>
    <rPh sb="341" eb="343">
      <t>ゲンショウ</t>
    </rPh>
    <rPh sb="348" eb="351">
      <t>シヨウリョウ</t>
    </rPh>
    <rPh sb="351" eb="353">
      <t>シュウニュウ</t>
    </rPh>
    <rPh sb="354" eb="356">
      <t>カクホ</t>
    </rPh>
    <rPh sb="356" eb="357">
      <t>オヨ</t>
    </rPh>
    <rPh sb="358" eb="360">
      <t>オスイ</t>
    </rPh>
    <rPh sb="360" eb="362">
      <t>ショリ</t>
    </rPh>
    <rPh sb="362" eb="363">
      <t>ヒ</t>
    </rPh>
    <rPh sb="364" eb="366">
      <t>サクゲン</t>
    </rPh>
    <rPh sb="367" eb="368">
      <t>ツト</t>
    </rPh>
    <rPh sb="375" eb="377">
      <t>オスイ</t>
    </rPh>
    <rPh sb="377" eb="379">
      <t>ショリ</t>
    </rPh>
    <rPh sb="379" eb="381">
      <t>ゲンカ</t>
    </rPh>
    <rPh sb="387" eb="389">
      <t>ネンカン</t>
    </rPh>
    <rPh sb="389" eb="391">
      <t>ユウシュウ</t>
    </rPh>
    <rPh sb="391" eb="393">
      <t>スイリョウ</t>
    </rPh>
    <rPh sb="394" eb="396">
      <t>キュウゲキ</t>
    </rPh>
    <rPh sb="397" eb="399">
      <t>ゾウカ</t>
    </rPh>
    <rPh sb="400" eb="402">
      <t>ミコ</t>
    </rPh>
    <rPh sb="408" eb="409">
      <t>ヒ</t>
    </rPh>
    <rPh sb="410" eb="411">
      <t>ツヅ</t>
    </rPh>
    <rPh sb="412" eb="414">
      <t>オスイ</t>
    </rPh>
    <rPh sb="414" eb="416">
      <t>ショリ</t>
    </rPh>
    <rPh sb="416" eb="417">
      <t>ヒ</t>
    </rPh>
    <rPh sb="418" eb="420">
      <t>ヨクセイ</t>
    </rPh>
    <rPh sb="421" eb="422">
      <t>ツト</t>
    </rPh>
    <rPh sb="429" eb="431">
      <t>シセツ</t>
    </rPh>
    <rPh sb="431" eb="433">
      <t>リヨウ</t>
    </rPh>
    <rPh sb="433" eb="434">
      <t>リツ</t>
    </rPh>
    <rPh sb="440" eb="442">
      <t>レイワ</t>
    </rPh>
    <rPh sb="443" eb="445">
      <t>ネンド</t>
    </rPh>
    <rPh sb="446" eb="448">
      <t>ウス</t>
    </rPh>
    <rPh sb="448" eb="450">
      <t>シュウマツ</t>
    </rPh>
    <rPh sb="450" eb="453">
      <t>ショリジョウ</t>
    </rPh>
    <rPh sb="454" eb="456">
      <t>ハイシ</t>
    </rPh>
    <rPh sb="461" eb="463">
      <t>ゼンカイ</t>
    </rPh>
    <rPh sb="463" eb="464">
      <t>ヒ</t>
    </rPh>
    <rPh sb="465" eb="467">
      <t>ゾウカ</t>
    </rPh>
    <rPh sb="472" eb="474">
      <t>ルイジ</t>
    </rPh>
    <rPh sb="474" eb="476">
      <t>ダンタイ</t>
    </rPh>
    <rPh sb="477" eb="479">
      <t>ヒカク</t>
    </rPh>
    <rPh sb="482" eb="485">
      <t>リヨウリツ</t>
    </rPh>
    <rPh sb="486" eb="487">
      <t>タカ</t>
    </rPh>
    <rPh sb="488" eb="490">
      <t>スウチ</t>
    </rPh>
    <rPh sb="499" eb="502">
      <t>スイセンカ</t>
    </rPh>
    <rPh sb="502" eb="503">
      <t>リツ</t>
    </rPh>
    <rPh sb="509" eb="511">
      <t>セイビ</t>
    </rPh>
    <rPh sb="512" eb="513">
      <t>オオム</t>
    </rPh>
    <rPh sb="514" eb="516">
      <t>シュウリョウ</t>
    </rPh>
    <rPh sb="520" eb="521">
      <t>オオ</t>
    </rPh>
    <rPh sb="523" eb="525">
      <t>ジョウショウ</t>
    </rPh>
    <rPh sb="526" eb="528">
      <t>ミコ</t>
    </rPh>
    <rPh sb="533" eb="534">
      <t>ヒ</t>
    </rPh>
    <rPh sb="535" eb="536">
      <t>ツヅ</t>
    </rPh>
    <rPh sb="537" eb="538">
      <t>ミ</t>
    </rPh>
    <rPh sb="538" eb="541">
      <t>スイセンカ</t>
    </rPh>
    <rPh sb="541" eb="543">
      <t>カオク</t>
    </rPh>
    <rPh sb="544" eb="545">
      <t>タイ</t>
    </rPh>
    <rPh sb="547" eb="550">
      <t>スイセンカ</t>
    </rPh>
    <rPh sb="550" eb="552">
      <t>ソクシン</t>
    </rPh>
    <rPh sb="553" eb="554">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</si>
</sst>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FCA-4F07-9DFA-E90CC13369B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0.21</c:v>
                </c:pt>
                <c:pt idx="3">
                  <c:v>0.17</c:v>
                </c:pt>
                <c:pt idx="4">
                  <c:v>0.15</c:v>
                </c:pt>
              </c:numCache>
            </c:numRef>
          </c:val>
          <c:smooth val="0"/>
          <c:extLst>
            <c:ext xmlns:c16="http://schemas.microsoft.com/office/drawing/2014/chart" uri="{C3380CC4-5D6E-409C-BE32-E72D297353CC}">
              <c16:uniqueId val="{00000001-8FCA-4F07-9DFA-E90CC13369B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56.45</c:v>
                </c:pt>
                <c:pt idx="3">
                  <c:v>55.88</c:v>
                </c:pt>
                <c:pt idx="4">
                  <c:v>61.36</c:v>
                </c:pt>
              </c:numCache>
            </c:numRef>
          </c:val>
          <c:extLst>
            <c:ext xmlns:c16="http://schemas.microsoft.com/office/drawing/2014/chart" uri="{C3380CC4-5D6E-409C-BE32-E72D297353CC}">
              <c16:uniqueId val="{00000000-CB97-452C-B447-E6E3696DF8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c:v>
                </c:pt>
                <c:pt idx="3">
                  <c:v>57.42</c:v>
                </c:pt>
                <c:pt idx="4">
                  <c:v>56.72</c:v>
                </c:pt>
              </c:numCache>
            </c:numRef>
          </c:val>
          <c:smooth val="0"/>
          <c:extLst>
            <c:ext xmlns:c16="http://schemas.microsoft.com/office/drawing/2014/chart" uri="{C3380CC4-5D6E-409C-BE32-E72D297353CC}">
              <c16:uniqueId val="{00000001-CB97-452C-B447-E6E3696DF8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93.8</c:v>
                </c:pt>
                <c:pt idx="3">
                  <c:v>93.94</c:v>
                </c:pt>
                <c:pt idx="4">
                  <c:v>94.11</c:v>
                </c:pt>
              </c:numCache>
            </c:numRef>
          </c:val>
          <c:extLst>
            <c:ext xmlns:c16="http://schemas.microsoft.com/office/drawing/2014/chart" uri="{C3380CC4-5D6E-409C-BE32-E72D297353CC}">
              <c16:uniqueId val="{00000000-9E4C-433B-A89E-54D17EA7022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89.79</c:v>
                </c:pt>
                <c:pt idx="3">
                  <c:v>90.42</c:v>
                </c:pt>
                <c:pt idx="4">
                  <c:v>90.72</c:v>
                </c:pt>
              </c:numCache>
            </c:numRef>
          </c:val>
          <c:smooth val="0"/>
          <c:extLst>
            <c:ext xmlns:c16="http://schemas.microsoft.com/office/drawing/2014/chart" uri="{C3380CC4-5D6E-409C-BE32-E72D297353CC}">
              <c16:uniqueId val="{00000001-9E4C-433B-A89E-54D17EA7022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100.38</c:v>
                </c:pt>
                <c:pt idx="3">
                  <c:v>100</c:v>
                </c:pt>
                <c:pt idx="4">
                  <c:v>100</c:v>
                </c:pt>
              </c:numCache>
            </c:numRef>
          </c:val>
          <c:extLst>
            <c:ext xmlns:c16="http://schemas.microsoft.com/office/drawing/2014/chart" uri="{C3380CC4-5D6E-409C-BE32-E72D297353CC}">
              <c16:uniqueId val="{00000000-8C38-49E8-A461-1E2A340068E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105.06</c:v>
                </c:pt>
                <c:pt idx="3">
                  <c:v>106.81</c:v>
                </c:pt>
                <c:pt idx="4">
                  <c:v>106.5</c:v>
                </c:pt>
              </c:numCache>
            </c:numRef>
          </c:val>
          <c:smooth val="0"/>
          <c:extLst>
            <c:ext xmlns:c16="http://schemas.microsoft.com/office/drawing/2014/chart" uri="{C3380CC4-5D6E-409C-BE32-E72D297353CC}">
              <c16:uniqueId val="{00000001-8C38-49E8-A461-1E2A340068E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5.0199999999999996</c:v>
                </c:pt>
                <c:pt idx="3">
                  <c:v>9.94</c:v>
                </c:pt>
                <c:pt idx="4">
                  <c:v>13.41</c:v>
                </c:pt>
              </c:numCache>
            </c:numRef>
          </c:val>
          <c:extLst>
            <c:ext xmlns:c16="http://schemas.microsoft.com/office/drawing/2014/chart" uri="{C3380CC4-5D6E-409C-BE32-E72D297353CC}">
              <c16:uniqueId val="{00000000-10CB-403E-88A8-481FE1781EB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30.6</c:v>
                </c:pt>
                <c:pt idx="3">
                  <c:v>29.23</c:v>
                </c:pt>
                <c:pt idx="4">
                  <c:v>20.78</c:v>
                </c:pt>
              </c:numCache>
            </c:numRef>
          </c:val>
          <c:smooth val="0"/>
          <c:extLst>
            <c:ext xmlns:c16="http://schemas.microsoft.com/office/drawing/2014/chart" uri="{C3380CC4-5D6E-409C-BE32-E72D297353CC}">
              <c16:uniqueId val="{00000001-10CB-403E-88A8-481FE1781EB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D29-4ADF-A53C-5198D3527B2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1.83</c:v>
                </c:pt>
                <c:pt idx="3">
                  <c:v>1.37</c:v>
                </c:pt>
                <c:pt idx="4">
                  <c:v>1.34</c:v>
                </c:pt>
              </c:numCache>
            </c:numRef>
          </c:val>
          <c:smooth val="0"/>
          <c:extLst>
            <c:ext xmlns:c16="http://schemas.microsoft.com/office/drawing/2014/chart" uri="{C3380CC4-5D6E-409C-BE32-E72D297353CC}">
              <c16:uniqueId val="{00000001-3D29-4ADF-A53C-5198D3527B2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ECC-448C-BC89-540274DA3BA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41.56</c:v>
                </c:pt>
                <c:pt idx="3">
                  <c:v>34.4</c:v>
                </c:pt>
                <c:pt idx="4">
                  <c:v>18.36</c:v>
                </c:pt>
              </c:numCache>
            </c:numRef>
          </c:val>
          <c:smooth val="0"/>
          <c:extLst>
            <c:ext xmlns:c16="http://schemas.microsoft.com/office/drawing/2014/chart" uri="{C3380CC4-5D6E-409C-BE32-E72D297353CC}">
              <c16:uniqueId val="{00000001-AECC-448C-BC89-540274DA3BA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37.71</c:v>
                </c:pt>
                <c:pt idx="3">
                  <c:v>18.34</c:v>
                </c:pt>
                <c:pt idx="4">
                  <c:v>15.17</c:v>
                </c:pt>
              </c:numCache>
            </c:numRef>
          </c:val>
          <c:extLst>
            <c:ext xmlns:c16="http://schemas.microsoft.com/office/drawing/2014/chart" uri="{C3380CC4-5D6E-409C-BE32-E72D297353CC}">
              <c16:uniqueId val="{00000000-119D-4AAC-A335-5245502FEE0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80.81</c:v>
                </c:pt>
                <c:pt idx="3">
                  <c:v>68.17</c:v>
                </c:pt>
                <c:pt idx="4">
                  <c:v>55.6</c:v>
                </c:pt>
              </c:numCache>
            </c:numRef>
          </c:val>
          <c:smooth val="0"/>
          <c:extLst>
            <c:ext xmlns:c16="http://schemas.microsoft.com/office/drawing/2014/chart" uri="{C3380CC4-5D6E-409C-BE32-E72D297353CC}">
              <c16:uniqueId val="{00000001-119D-4AAC-A335-5245502FEE0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731.58</c:v>
                </c:pt>
                <c:pt idx="3">
                  <c:v>674.16</c:v>
                </c:pt>
                <c:pt idx="4">
                  <c:v>654.14</c:v>
                </c:pt>
              </c:numCache>
            </c:numRef>
          </c:val>
          <c:extLst>
            <c:ext xmlns:c16="http://schemas.microsoft.com/office/drawing/2014/chart" uri="{C3380CC4-5D6E-409C-BE32-E72D297353CC}">
              <c16:uniqueId val="{00000000-6E8B-4C1E-815D-379D7832258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768.62</c:v>
                </c:pt>
                <c:pt idx="3">
                  <c:v>789.44</c:v>
                </c:pt>
                <c:pt idx="4">
                  <c:v>789.08</c:v>
                </c:pt>
              </c:numCache>
            </c:numRef>
          </c:val>
          <c:smooth val="0"/>
          <c:extLst>
            <c:ext xmlns:c16="http://schemas.microsoft.com/office/drawing/2014/chart" uri="{C3380CC4-5D6E-409C-BE32-E72D297353CC}">
              <c16:uniqueId val="{00000001-6E8B-4C1E-815D-379D7832258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99.51</c:v>
                </c:pt>
                <c:pt idx="3">
                  <c:v>93.93</c:v>
                </c:pt>
                <c:pt idx="4">
                  <c:v>93.28</c:v>
                </c:pt>
              </c:numCache>
            </c:numRef>
          </c:val>
          <c:extLst>
            <c:ext xmlns:c16="http://schemas.microsoft.com/office/drawing/2014/chart" uri="{C3380CC4-5D6E-409C-BE32-E72D297353CC}">
              <c16:uniqueId val="{00000000-29C6-44CA-BE00-CDD0A724FBA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88.06</c:v>
                </c:pt>
                <c:pt idx="3">
                  <c:v>87.29</c:v>
                </c:pt>
                <c:pt idx="4">
                  <c:v>88.25</c:v>
                </c:pt>
              </c:numCache>
            </c:numRef>
          </c:val>
          <c:smooth val="0"/>
          <c:extLst>
            <c:ext xmlns:c16="http://schemas.microsoft.com/office/drawing/2014/chart" uri="{C3380CC4-5D6E-409C-BE32-E72D297353CC}">
              <c16:uniqueId val="{00000001-29C6-44CA-BE00-CDD0A724FBA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240.73</c:v>
                </c:pt>
                <c:pt idx="3">
                  <c:v>255.19</c:v>
                </c:pt>
                <c:pt idx="4">
                  <c:v>255.93</c:v>
                </c:pt>
              </c:numCache>
            </c:numRef>
          </c:val>
          <c:extLst>
            <c:ext xmlns:c16="http://schemas.microsoft.com/office/drawing/2014/chart" uri="{C3380CC4-5D6E-409C-BE32-E72D297353CC}">
              <c16:uniqueId val="{00000000-19B1-4682-B705-041F86FFD83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179.32</c:v>
                </c:pt>
                <c:pt idx="3">
                  <c:v>176.67</c:v>
                </c:pt>
                <c:pt idx="4">
                  <c:v>176.37</c:v>
                </c:pt>
              </c:numCache>
            </c:numRef>
          </c:val>
          <c:smooth val="0"/>
          <c:extLst>
            <c:ext xmlns:c16="http://schemas.microsoft.com/office/drawing/2014/chart" uri="{C3380CC4-5D6E-409C-BE32-E72D297353CC}">
              <c16:uniqueId val="{00000001-19B1-4682-B705-041F86FFD83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伊達市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Cc1</v>
      </c>
      <c r="X8" s="72"/>
      <c r="Y8" s="72"/>
      <c r="Z8" s="72"/>
      <c r="AA8" s="72"/>
      <c r="AB8" s="72"/>
      <c r="AC8" s="72"/>
      <c r="AD8" s="73" t="str">
        <f>データ!$M$6</f>
        <v>非設置</v>
      </c>
      <c r="AE8" s="73"/>
      <c r="AF8" s="73"/>
      <c r="AG8" s="73"/>
      <c r="AH8" s="73"/>
      <c r="AI8" s="73"/>
      <c r="AJ8" s="73"/>
      <c r="AK8" s="3"/>
      <c r="AL8" s="69">
        <f>データ!S6</f>
        <v>33406</v>
      </c>
      <c r="AM8" s="69"/>
      <c r="AN8" s="69"/>
      <c r="AO8" s="69"/>
      <c r="AP8" s="69"/>
      <c r="AQ8" s="69"/>
      <c r="AR8" s="69"/>
      <c r="AS8" s="69"/>
      <c r="AT8" s="68">
        <f>データ!T6</f>
        <v>444.21</v>
      </c>
      <c r="AU8" s="68"/>
      <c r="AV8" s="68"/>
      <c r="AW8" s="68"/>
      <c r="AX8" s="68"/>
      <c r="AY8" s="68"/>
      <c r="AZ8" s="68"/>
      <c r="BA8" s="68"/>
      <c r="BB8" s="68">
        <f>データ!U6</f>
        <v>75.2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60.67</v>
      </c>
      <c r="J10" s="68"/>
      <c r="K10" s="68"/>
      <c r="L10" s="68"/>
      <c r="M10" s="68"/>
      <c r="N10" s="68"/>
      <c r="O10" s="68"/>
      <c r="P10" s="68">
        <f>データ!P6</f>
        <v>77.45</v>
      </c>
      <c r="Q10" s="68"/>
      <c r="R10" s="68"/>
      <c r="S10" s="68"/>
      <c r="T10" s="68"/>
      <c r="U10" s="68"/>
      <c r="V10" s="68"/>
      <c r="W10" s="68">
        <f>データ!Q6</f>
        <v>91.67</v>
      </c>
      <c r="X10" s="68"/>
      <c r="Y10" s="68"/>
      <c r="Z10" s="68"/>
      <c r="AA10" s="68"/>
      <c r="AB10" s="68"/>
      <c r="AC10" s="68"/>
      <c r="AD10" s="69">
        <f>データ!R6</f>
        <v>4856</v>
      </c>
      <c r="AE10" s="69"/>
      <c r="AF10" s="69"/>
      <c r="AG10" s="69"/>
      <c r="AH10" s="69"/>
      <c r="AI10" s="69"/>
      <c r="AJ10" s="69"/>
      <c r="AK10" s="2"/>
      <c r="AL10" s="69">
        <f>データ!V6</f>
        <v>25722</v>
      </c>
      <c r="AM10" s="69"/>
      <c r="AN10" s="69"/>
      <c r="AO10" s="69"/>
      <c r="AP10" s="69"/>
      <c r="AQ10" s="69"/>
      <c r="AR10" s="69"/>
      <c r="AS10" s="69"/>
      <c r="AT10" s="68">
        <f>データ!W6</f>
        <v>7.51</v>
      </c>
      <c r="AU10" s="68"/>
      <c r="AV10" s="68"/>
      <c r="AW10" s="68"/>
      <c r="AX10" s="68"/>
      <c r="AY10" s="68"/>
      <c r="AZ10" s="68"/>
      <c r="BA10" s="68"/>
      <c r="BB10" s="68">
        <f>データ!X6</f>
        <v>3425.03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snwnkxKLG4Zu+1oM0ftiZTm2VbnXJ7N9xOvYjzEEs/uI/N+B/0CgEDOLaKyImXi7mjYlg0eN5UZe9hu9RZxpDw==" saltValue="hQTfu4lQA/fuittNrCk9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66:BZ82"/>
    <mergeCell ref="B60:BJ61"/>
    <mergeCell ref="BL64:BZ65"/>
    <mergeCell ref="BL10:BM10"/>
    <mergeCell ref="BL11:BZ13"/>
    <mergeCell ref="B14:BJ15"/>
    <mergeCell ref="BL14:BZ15"/>
    <mergeCell ref="BL45:BZ46"/>
    <mergeCell ref="BL16:BZ44"/>
    <mergeCell ref="BL47:BZ6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12335</v>
      </c>
      <c r="D6" s="33">
        <f t="shared" si="3"/>
        <v>46</v>
      </c>
      <c r="E6" s="33">
        <f t="shared" si="3"/>
        <v>17</v>
      </c>
      <c r="F6" s="33">
        <f t="shared" si="3"/>
        <v>1</v>
      </c>
      <c r="G6" s="33">
        <f t="shared" si="3"/>
        <v>0</v>
      </c>
      <c r="H6" s="33" t="str">
        <f t="shared" si="3"/>
        <v>北海道　伊達市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60.67</v>
      </c>
      <c r="P6" s="34">
        <f t="shared" si="3"/>
        <v>77.45</v>
      </c>
      <c r="Q6" s="34">
        <f t="shared" si="3"/>
        <v>91.67</v>
      </c>
      <c r="R6" s="34">
        <f t="shared" si="3"/>
        <v>4856</v>
      </c>
      <c r="S6" s="34">
        <f t="shared" si="3"/>
        <v>33406</v>
      </c>
      <c r="T6" s="34">
        <f t="shared" si="3"/>
        <v>444.21</v>
      </c>
      <c r="U6" s="34">
        <f t="shared" si="3"/>
        <v>75.2</v>
      </c>
      <c r="V6" s="34">
        <f t="shared" si="3"/>
        <v>25722</v>
      </c>
      <c r="W6" s="34">
        <f t="shared" si="3"/>
        <v>7.51</v>
      </c>
      <c r="X6" s="34">
        <f t="shared" si="3"/>
        <v>3425.03</v>
      </c>
      <c r="Y6" s="35" t="str">
        <f>IF(Y7="",NA(),Y7)</f>
        <v>-</v>
      </c>
      <c r="Z6" s="35" t="str">
        <f t="shared" ref="Z6:AH6" si="4">IF(Z7="",NA(),Z7)</f>
        <v>-</v>
      </c>
      <c r="AA6" s="35">
        <f t="shared" si="4"/>
        <v>100.38</v>
      </c>
      <c r="AB6" s="35">
        <f t="shared" si="4"/>
        <v>100</v>
      </c>
      <c r="AC6" s="35">
        <f t="shared" si="4"/>
        <v>100</v>
      </c>
      <c r="AD6" s="35" t="str">
        <f t="shared" si="4"/>
        <v>-</v>
      </c>
      <c r="AE6" s="35" t="str">
        <f t="shared" si="4"/>
        <v>-</v>
      </c>
      <c r="AF6" s="35">
        <f t="shared" si="4"/>
        <v>105.06</v>
      </c>
      <c r="AG6" s="35">
        <f t="shared" si="4"/>
        <v>106.81</v>
      </c>
      <c r="AH6" s="35">
        <f t="shared" si="4"/>
        <v>106.5</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41.56</v>
      </c>
      <c r="AR6" s="35">
        <f t="shared" si="5"/>
        <v>34.4</v>
      </c>
      <c r="AS6" s="35">
        <f t="shared" si="5"/>
        <v>18.36</v>
      </c>
      <c r="AT6" s="34" t="str">
        <f>IF(AT7="","",IF(AT7="-","【-】","【"&amp;SUBSTITUTE(TEXT(AT7,"#,##0.00"),"-","△")&amp;"】"))</f>
        <v>【3.64】</v>
      </c>
      <c r="AU6" s="35" t="str">
        <f>IF(AU7="",NA(),AU7)</f>
        <v>-</v>
      </c>
      <c r="AV6" s="35" t="str">
        <f t="shared" ref="AV6:BD6" si="6">IF(AV7="",NA(),AV7)</f>
        <v>-</v>
      </c>
      <c r="AW6" s="35">
        <f t="shared" si="6"/>
        <v>37.71</v>
      </c>
      <c r="AX6" s="35">
        <f t="shared" si="6"/>
        <v>18.34</v>
      </c>
      <c r="AY6" s="35">
        <f t="shared" si="6"/>
        <v>15.17</v>
      </c>
      <c r="AZ6" s="35" t="str">
        <f t="shared" si="6"/>
        <v>-</v>
      </c>
      <c r="BA6" s="35" t="str">
        <f t="shared" si="6"/>
        <v>-</v>
      </c>
      <c r="BB6" s="35">
        <f t="shared" si="6"/>
        <v>80.81</v>
      </c>
      <c r="BC6" s="35">
        <f t="shared" si="6"/>
        <v>68.17</v>
      </c>
      <c r="BD6" s="35">
        <f t="shared" si="6"/>
        <v>55.6</v>
      </c>
      <c r="BE6" s="34" t="str">
        <f>IF(BE7="","",IF(BE7="-","【-】","【"&amp;SUBSTITUTE(TEXT(BE7,"#,##0.00"),"-","△")&amp;"】"))</f>
        <v>【67.52】</v>
      </c>
      <c r="BF6" s="35" t="str">
        <f>IF(BF7="",NA(),BF7)</f>
        <v>-</v>
      </c>
      <c r="BG6" s="35" t="str">
        <f t="shared" ref="BG6:BO6" si="7">IF(BG7="",NA(),BG7)</f>
        <v>-</v>
      </c>
      <c r="BH6" s="35">
        <f t="shared" si="7"/>
        <v>731.58</v>
      </c>
      <c r="BI6" s="35">
        <f t="shared" si="7"/>
        <v>674.16</v>
      </c>
      <c r="BJ6" s="35">
        <f t="shared" si="7"/>
        <v>654.14</v>
      </c>
      <c r="BK6" s="35" t="str">
        <f t="shared" si="7"/>
        <v>-</v>
      </c>
      <c r="BL6" s="35" t="str">
        <f t="shared" si="7"/>
        <v>-</v>
      </c>
      <c r="BM6" s="35">
        <f t="shared" si="7"/>
        <v>768.62</v>
      </c>
      <c r="BN6" s="35">
        <f t="shared" si="7"/>
        <v>789.44</v>
      </c>
      <c r="BO6" s="35">
        <f t="shared" si="7"/>
        <v>789.08</v>
      </c>
      <c r="BP6" s="34" t="str">
        <f>IF(BP7="","",IF(BP7="-","【-】","【"&amp;SUBSTITUTE(TEXT(BP7,"#,##0.00"),"-","△")&amp;"】"))</f>
        <v>【705.21】</v>
      </c>
      <c r="BQ6" s="35" t="str">
        <f>IF(BQ7="",NA(),BQ7)</f>
        <v>-</v>
      </c>
      <c r="BR6" s="35" t="str">
        <f t="shared" ref="BR6:BZ6" si="8">IF(BR7="",NA(),BR7)</f>
        <v>-</v>
      </c>
      <c r="BS6" s="35">
        <f t="shared" si="8"/>
        <v>99.51</v>
      </c>
      <c r="BT6" s="35">
        <f t="shared" si="8"/>
        <v>93.93</v>
      </c>
      <c r="BU6" s="35">
        <f t="shared" si="8"/>
        <v>93.28</v>
      </c>
      <c r="BV6" s="35" t="str">
        <f t="shared" si="8"/>
        <v>-</v>
      </c>
      <c r="BW6" s="35" t="str">
        <f t="shared" si="8"/>
        <v>-</v>
      </c>
      <c r="BX6" s="35">
        <f t="shared" si="8"/>
        <v>88.06</v>
      </c>
      <c r="BY6" s="35">
        <f t="shared" si="8"/>
        <v>87.29</v>
      </c>
      <c r="BZ6" s="35">
        <f t="shared" si="8"/>
        <v>88.25</v>
      </c>
      <c r="CA6" s="34" t="str">
        <f>IF(CA7="","",IF(CA7="-","【-】","【"&amp;SUBSTITUTE(TEXT(CA7,"#,##0.00"),"-","△")&amp;"】"))</f>
        <v>【98.96】</v>
      </c>
      <c r="CB6" s="35" t="str">
        <f>IF(CB7="",NA(),CB7)</f>
        <v>-</v>
      </c>
      <c r="CC6" s="35" t="str">
        <f t="shared" ref="CC6:CK6" si="9">IF(CC7="",NA(),CC7)</f>
        <v>-</v>
      </c>
      <c r="CD6" s="35">
        <f t="shared" si="9"/>
        <v>240.73</v>
      </c>
      <c r="CE6" s="35">
        <f t="shared" si="9"/>
        <v>255.19</v>
      </c>
      <c r="CF6" s="35">
        <f t="shared" si="9"/>
        <v>255.93</v>
      </c>
      <c r="CG6" s="35" t="str">
        <f t="shared" si="9"/>
        <v>-</v>
      </c>
      <c r="CH6" s="35" t="str">
        <f t="shared" si="9"/>
        <v>-</v>
      </c>
      <c r="CI6" s="35">
        <f t="shared" si="9"/>
        <v>179.32</v>
      </c>
      <c r="CJ6" s="35">
        <f t="shared" si="9"/>
        <v>176.67</v>
      </c>
      <c r="CK6" s="35">
        <f t="shared" si="9"/>
        <v>176.37</v>
      </c>
      <c r="CL6" s="34" t="str">
        <f>IF(CL7="","",IF(CL7="-","【-】","【"&amp;SUBSTITUTE(TEXT(CL7,"#,##0.00"),"-","△")&amp;"】"))</f>
        <v>【134.52】</v>
      </c>
      <c r="CM6" s="35" t="str">
        <f>IF(CM7="",NA(),CM7)</f>
        <v>-</v>
      </c>
      <c r="CN6" s="35" t="str">
        <f t="shared" ref="CN6:CV6" si="10">IF(CN7="",NA(),CN7)</f>
        <v>-</v>
      </c>
      <c r="CO6" s="35">
        <f t="shared" si="10"/>
        <v>56.45</v>
      </c>
      <c r="CP6" s="35">
        <f t="shared" si="10"/>
        <v>55.88</v>
      </c>
      <c r="CQ6" s="35">
        <f t="shared" si="10"/>
        <v>61.36</v>
      </c>
      <c r="CR6" s="35" t="str">
        <f t="shared" si="10"/>
        <v>-</v>
      </c>
      <c r="CS6" s="35" t="str">
        <f t="shared" si="10"/>
        <v>-</v>
      </c>
      <c r="CT6" s="35">
        <f t="shared" si="10"/>
        <v>58</v>
      </c>
      <c r="CU6" s="35">
        <f t="shared" si="10"/>
        <v>57.42</v>
      </c>
      <c r="CV6" s="35">
        <f t="shared" si="10"/>
        <v>56.72</v>
      </c>
      <c r="CW6" s="34" t="str">
        <f>IF(CW7="","",IF(CW7="-","【-】","【"&amp;SUBSTITUTE(TEXT(CW7,"#,##0.00"),"-","△")&amp;"】"))</f>
        <v>【59.57】</v>
      </c>
      <c r="CX6" s="35" t="str">
        <f>IF(CX7="",NA(),CX7)</f>
        <v>-</v>
      </c>
      <c r="CY6" s="35" t="str">
        <f t="shared" ref="CY6:DG6" si="11">IF(CY7="",NA(),CY7)</f>
        <v>-</v>
      </c>
      <c r="CZ6" s="35">
        <f t="shared" si="11"/>
        <v>93.8</v>
      </c>
      <c r="DA6" s="35">
        <f t="shared" si="11"/>
        <v>93.94</v>
      </c>
      <c r="DB6" s="35">
        <f t="shared" si="11"/>
        <v>94.11</v>
      </c>
      <c r="DC6" s="35" t="str">
        <f t="shared" si="11"/>
        <v>-</v>
      </c>
      <c r="DD6" s="35" t="str">
        <f t="shared" si="11"/>
        <v>-</v>
      </c>
      <c r="DE6" s="35">
        <f t="shared" si="11"/>
        <v>89.79</v>
      </c>
      <c r="DF6" s="35">
        <f t="shared" si="11"/>
        <v>90.42</v>
      </c>
      <c r="DG6" s="35">
        <f t="shared" si="11"/>
        <v>90.72</v>
      </c>
      <c r="DH6" s="34" t="str">
        <f>IF(DH7="","",IF(DH7="-","【-】","【"&amp;SUBSTITUTE(TEXT(DH7,"#,##0.00"),"-","△")&amp;"】"))</f>
        <v>【95.57】</v>
      </c>
      <c r="DI6" s="35" t="str">
        <f>IF(DI7="",NA(),DI7)</f>
        <v>-</v>
      </c>
      <c r="DJ6" s="35" t="str">
        <f t="shared" ref="DJ6:DR6" si="12">IF(DJ7="",NA(),DJ7)</f>
        <v>-</v>
      </c>
      <c r="DK6" s="35">
        <f t="shared" si="12"/>
        <v>5.0199999999999996</v>
      </c>
      <c r="DL6" s="35">
        <f t="shared" si="12"/>
        <v>9.94</v>
      </c>
      <c r="DM6" s="35">
        <f t="shared" si="12"/>
        <v>13.41</v>
      </c>
      <c r="DN6" s="35" t="str">
        <f t="shared" si="12"/>
        <v>-</v>
      </c>
      <c r="DO6" s="35" t="str">
        <f t="shared" si="12"/>
        <v>-</v>
      </c>
      <c r="DP6" s="35">
        <f t="shared" si="12"/>
        <v>30.6</v>
      </c>
      <c r="DQ6" s="35">
        <f t="shared" si="12"/>
        <v>29.23</v>
      </c>
      <c r="DR6" s="35">
        <f t="shared" si="12"/>
        <v>20.78</v>
      </c>
      <c r="DS6" s="34" t="str">
        <f>IF(DS7="","",IF(DS7="-","【-】","【"&amp;SUBSTITUTE(TEXT(DS7,"#,##0.00"),"-","△")&amp;"】"))</f>
        <v>【36.52】</v>
      </c>
      <c r="DT6" s="35" t="str">
        <f>IF(DT7="",NA(),DT7)</f>
        <v>-</v>
      </c>
      <c r="DU6" s="35" t="str">
        <f t="shared" ref="DU6:EC6" si="13">IF(DU7="",NA(),DU7)</f>
        <v>-</v>
      </c>
      <c r="DV6" s="34">
        <f t="shared" si="13"/>
        <v>0</v>
      </c>
      <c r="DW6" s="34">
        <f t="shared" si="13"/>
        <v>0</v>
      </c>
      <c r="DX6" s="34">
        <f t="shared" si="13"/>
        <v>0</v>
      </c>
      <c r="DY6" s="35" t="str">
        <f t="shared" si="13"/>
        <v>-</v>
      </c>
      <c r="DZ6" s="35" t="str">
        <f t="shared" si="13"/>
        <v>-</v>
      </c>
      <c r="EA6" s="35">
        <f t="shared" si="13"/>
        <v>1.83</v>
      </c>
      <c r="EB6" s="35">
        <f t="shared" si="13"/>
        <v>1.37</v>
      </c>
      <c r="EC6" s="35">
        <f t="shared" si="13"/>
        <v>1.34</v>
      </c>
      <c r="ED6" s="34" t="str">
        <f>IF(ED7="","",IF(ED7="-","【-】","【"&amp;SUBSTITUTE(TEXT(ED7,"#,##0.00"),"-","△")&amp;"】"))</f>
        <v>【5.72】</v>
      </c>
      <c r="EE6" s="35" t="str">
        <f>IF(EE7="",NA(),EE7)</f>
        <v>-</v>
      </c>
      <c r="EF6" s="35" t="str">
        <f t="shared" ref="EF6:EN6" si="14">IF(EF7="",NA(),EF7)</f>
        <v>-</v>
      </c>
      <c r="EG6" s="34">
        <f t="shared" si="14"/>
        <v>0</v>
      </c>
      <c r="EH6" s="34">
        <f t="shared" si="14"/>
        <v>0</v>
      </c>
      <c r="EI6" s="34">
        <f t="shared" si="14"/>
        <v>0</v>
      </c>
      <c r="EJ6" s="35" t="str">
        <f t="shared" si="14"/>
        <v>-</v>
      </c>
      <c r="EK6" s="35" t="str">
        <f t="shared" si="14"/>
        <v>-</v>
      </c>
      <c r="EL6" s="35">
        <f t="shared" si="14"/>
        <v>0.21</v>
      </c>
      <c r="EM6" s="35">
        <f t="shared" si="14"/>
        <v>0.17</v>
      </c>
      <c r="EN6" s="35">
        <f t="shared" si="14"/>
        <v>0.15</v>
      </c>
      <c r="EO6" s="34" t="str">
        <f>IF(EO7="","",IF(EO7="-","【-】","【"&amp;SUBSTITUTE(TEXT(EO7,"#,##0.00"),"-","△")&amp;"】"))</f>
        <v>【0.30】</v>
      </c>
    </row>
    <row r="7" spans="1:148" s="36" customFormat="1" x14ac:dyDescent="0.15">
      <c r="A7" s="28"/>
      <c r="B7" s="37">
        <v>2020</v>
      </c>
      <c r="C7" s="37">
        <v>12335</v>
      </c>
      <c r="D7" s="37">
        <v>46</v>
      </c>
      <c r="E7" s="37">
        <v>17</v>
      </c>
      <c r="F7" s="37">
        <v>1</v>
      </c>
      <c r="G7" s="37">
        <v>0</v>
      </c>
      <c r="H7" s="37" t="s">
        <v>96</v>
      </c>
      <c r="I7" s="37" t="s">
        <v>97</v>
      </c>
      <c r="J7" s="37" t="s">
        <v>98</v>
      </c>
      <c r="K7" s="37" t="s">
        <v>99</v>
      </c>
      <c r="L7" s="37" t="s">
        <v>100</v>
      </c>
      <c r="M7" s="37" t="s">
        <v>101</v>
      </c>
      <c r="N7" s="38" t="s">
        <v>102</v>
      </c>
      <c r="O7" s="38">
        <v>60.67</v>
      </c>
      <c r="P7" s="38">
        <v>77.45</v>
      </c>
      <c r="Q7" s="38">
        <v>91.67</v>
      </c>
      <c r="R7" s="38">
        <v>4856</v>
      </c>
      <c r="S7" s="38">
        <v>33406</v>
      </c>
      <c r="T7" s="38">
        <v>444.21</v>
      </c>
      <c r="U7" s="38">
        <v>75.2</v>
      </c>
      <c r="V7" s="38">
        <v>25722</v>
      </c>
      <c r="W7" s="38">
        <v>7.51</v>
      </c>
      <c r="X7" s="38">
        <v>3425.03</v>
      </c>
      <c r="Y7" s="38" t="s">
        <v>102</v>
      </c>
      <c r="Z7" s="38" t="s">
        <v>102</v>
      </c>
      <c r="AA7" s="38">
        <v>100.38</v>
      </c>
      <c r="AB7" s="38">
        <v>100</v>
      </c>
      <c r="AC7" s="38">
        <v>100</v>
      </c>
      <c r="AD7" s="38" t="s">
        <v>102</v>
      </c>
      <c r="AE7" s="38" t="s">
        <v>102</v>
      </c>
      <c r="AF7" s="38">
        <v>105.06</v>
      </c>
      <c r="AG7" s="38">
        <v>106.81</v>
      </c>
      <c r="AH7" s="38">
        <v>106.5</v>
      </c>
      <c r="AI7" s="38">
        <v>106.67</v>
      </c>
      <c r="AJ7" s="38" t="s">
        <v>102</v>
      </c>
      <c r="AK7" s="38" t="s">
        <v>102</v>
      </c>
      <c r="AL7" s="38">
        <v>0</v>
      </c>
      <c r="AM7" s="38">
        <v>0</v>
      </c>
      <c r="AN7" s="38">
        <v>0</v>
      </c>
      <c r="AO7" s="38" t="s">
        <v>102</v>
      </c>
      <c r="AP7" s="38" t="s">
        <v>102</v>
      </c>
      <c r="AQ7" s="38">
        <v>41.56</v>
      </c>
      <c r="AR7" s="38">
        <v>34.4</v>
      </c>
      <c r="AS7" s="38">
        <v>18.36</v>
      </c>
      <c r="AT7" s="38">
        <v>3.64</v>
      </c>
      <c r="AU7" s="38" t="s">
        <v>102</v>
      </c>
      <c r="AV7" s="38" t="s">
        <v>102</v>
      </c>
      <c r="AW7" s="38">
        <v>37.71</v>
      </c>
      <c r="AX7" s="38">
        <v>18.34</v>
      </c>
      <c r="AY7" s="38">
        <v>15.17</v>
      </c>
      <c r="AZ7" s="38" t="s">
        <v>102</v>
      </c>
      <c r="BA7" s="38" t="s">
        <v>102</v>
      </c>
      <c r="BB7" s="38">
        <v>80.81</v>
      </c>
      <c r="BC7" s="38">
        <v>68.17</v>
      </c>
      <c r="BD7" s="38">
        <v>55.6</v>
      </c>
      <c r="BE7" s="38">
        <v>67.52</v>
      </c>
      <c r="BF7" s="38" t="s">
        <v>102</v>
      </c>
      <c r="BG7" s="38" t="s">
        <v>102</v>
      </c>
      <c r="BH7" s="38">
        <v>731.58</v>
      </c>
      <c r="BI7" s="38">
        <v>674.16</v>
      </c>
      <c r="BJ7" s="38">
        <v>654.14</v>
      </c>
      <c r="BK7" s="38" t="s">
        <v>102</v>
      </c>
      <c r="BL7" s="38" t="s">
        <v>102</v>
      </c>
      <c r="BM7" s="38">
        <v>768.62</v>
      </c>
      <c r="BN7" s="38">
        <v>789.44</v>
      </c>
      <c r="BO7" s="38">
        <v>789.08</v>
      </c>
      <c r="BP7" s="38">
        <v>705.21</v>
      </c>
      <c r="BQ7" s="38" t="s">
        <v>102</v>
      </c>
      <c r="BR7" s="38" t="s">
        <v>102</v>
      </c>
      <c r="BS7" s="38">
        <v>99.51</v>
      </c>
      <c r="BT7" s="38">
        <v>93.93</v>
      </c>
      <c r="BU7" s="38">
        <v>93.28</v>
      </c>
      <c r="BV7" s="38" t="s">
        <v>102</v>
      </c>
      <c r="BW7" s="38" t="s">
        <v>102</v>
      </c>
      <c r="BX7" s="38">
        <v>88.06</v>
      </c>
      <c r="BY7" s="38">
        <v>87.29</v>
      </c>
      <c r="BZ7" s="38">
        <v>88.25</v>
      </c>
      <c r="CA7" s="38">
        <v>98.96</v>
      </c>
      <c r="CB7" s="38" t="s">
        <v>102</v>
      </c>
      <c r="CC7" s="38" t="s">
        <v>102</v>
      </c>
      <c r="CD7" s="38">
        <v>240.73</v>
      </c>
      <c r="CE7" s="38">
        <v>255.19</v>
      </c>
      <c r="CF7" s="38">
        <v>255.93</v>
      </c>
      <c r="CG7" s="38" t="s">
        <v>102</v>
      </c>
      <c r="CH7" s="38" t="s">
        <v>102</v>
      </c>
      <c r="CI7" s="38">
        <v>179.32</v>
      </c>
      <c r="CJ7" s="38">
        <v>176.67</v>
      </c>
      <c r="CK7" s="38">
        <v>176.37</v>
      </c>
      <c r="CL7" s="38">
        <v>134.52000000000001</v>
      </c>
      <c r="CM7" s="38" t="s">
        <v>102</v>
      </c>
      <c r="CN7" s="38" t="s">
        <v>102</v>
      </c>
      <c r="CO7" s="38">
        <v>56.45</v>
      </c>
      <c r="CP7" s="38">
        <v>55.88</v>
      </c>
      <c r="CQ7" s="38">
        <v>61.36</v>
      </c>
      <c r="CR7" s="38" t="s">
        <v>102</v>
      </c>
      <c r="CS7" s="38" t="s">
        <v>102</v>
      </c>
      <c r="CT7" s="38">
        <v>58</v>
      </c>
      <c r="CU7" s="38">
        <v>57.42</v>
      </c>
      <c r="CV7" s="38">
        <v>56.72</v>
      </c>
      <c r="CW7" s="38">
        <v>59.57</v>
      </c>
      <c r="CX7" s="38" t="s">
        <v>102</v>
      </c>
      <c r="CY7" s="38" t="s">
        <v>102</v>
      </c>
      <c r="CZ7" s="38">
        <v>93.8</v>
      </c>
      <c r="DA7" s="38">
        <v>93.94</v>
      </c>
      <c r="DB7" s="38">
        <v>94.11</v>
      </c>
      <c r="DC7" s="38" t="s">
        <v>102</v>
      </c>
      <c r="DD7" s="38" t="s">
        <v>102</v>
      </c>
      <c r="DE7" s="38">
        <v>89.79</v>
      </c>
      <c r="DF7" s="38">
        <v>90.42</v>
      </c>
      <c r="DG7" s="38">
        <v>90.72</v>
      </c>
      <c r="DH7" s="38">
        <v>95.57</v>
      </c>
      <c r="DI7" s="38" t="s">
        <v>102</v>
      </c>
      <c r="DJ7" s="38" t="s">
        <v>102</v>
      </c>
      <c r="DK7" s="38">
        <v>5.0199999999999996</v>
      </c>
      <c r="DL7" s="38">
        <v>9.94</v>
      </c>
      <c r="DM7" s="38">
        <v>13.41</v>
      </c>
      <c r="DN7" s="38" t="s">
        <v>102</v>
      </c>
      <c r="DO7" s="38" t="s">
        <v>102</v>
      </c>
      <c r="DP7" s="38">
        <v>30.6</v>
      </c>
      <c r="DQ7" s="38">
        <v>29.23</v>
      </c>
      <c r="DR7" s="38">
        <v>20.78</v>
      </c>
      <c r="DS7" s="38">
        <v>36.520000000000003</v>
      </c>
      <c r="DT7" s="38" t="s">
        <v>102</v>
      </c>
      <c r="DU7" s="38" t="s">
        <v>102</v>
      </c>
      <c r="DV7" s="38">
        <v>0</v>
      </c>
      <c r="DW7" s="38">
        <v>0</v>
      </c>
      <c r="DX7" s="38">
        <v>0</v>
      </c>
      <c r="DY7" s="38" t="s">
        <v>102</v>
      </c>
      <c r="DZ7" s="38" t="s">
        <v>102</v>
      </c>
      <c r="EA7" s="38">
        <v>1.83</v>
      </c>
      <c r="EB7" s="38">
        <v>1.37</v>
      </c>
      <c r="EC7" s="38">
        <v>1.34</v>
      </c>
      <c r="ED7" s="38">
        <v>5.72</v>
      </c>
      <c r="EE7" s="38" t="s">
        <v>102</v>
      </c>
      <c r="EF7" s="38" t="s">
        <v>102</v>
      </c>
      <c r="EG7" s="38">
        <v>0</v>
      </c>
      <c r="EH7" s="38">
        <v>0</v>
      </c>
      <c r="EI7" s="38">
        <v>0</v>
      </c>
      <c r="EJ7" s="38" t="s">
        <v>102</v>
      </c>
      <c r="EK7" s="38" t="s">
        <v>102</v>
      </c>
      <c r="EL7" s="38">
        <v>0.21</v>
      </c>
      <c r="EM7" s="38">
        <v>0.17</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2022-01-13T04:19:37Z</cp:lastPrinted>
  <dcterms:created xsi:type="dcterms:W3CDTF">2021-12-03T07:06:24Z</dcterms:created>
  <dcterms:modified xsi:type="dcterms:W3CDTF">2022-02-28T01:36:10Z</dcterms:modified>
  <cp:category/>
</cp:coreProperties>
</file>